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2004 proposed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<sst xmlns="http://schemas.openxmlformats.org/spreadsheetml/2006/main" count="35" uniqueCount="32">
  <si>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Shutdown duration (hrs)</t>
  </si>
  <si>
    <t>Day-Ahead Settlement</t>
  </si>
  <si>
    <t>DRP</t>
  </si>
  <si>
    <t>LSE</t>
  </si>
  <si>
    <t>Real-Time Settlement</t>
  </si>
  <si>
    <t>Day-Ahead Energy Purchase</t>
  </si>
  <si>
    <t xml:space="preserve">LSE  </t>
  </si>
  <si>
    <t>Day Ahead</t>
  </si>
  <si>
    <t>Real Time</t>
  </si>
  <si>
    <r>
      <t>LBMP</t>
    </r>
    <r>
      <rPr>
        <i/>
        <vertAlign val="subscript"/>
        <sz val="10"/>
        <rFont val="Arial"/>
        <family val="2"/>
      </rPr>
      <t>bus</t>
    </r>
  </si>
  <si>
    <r>
      <t>LBMP</t>
    </r>
    <r>
      <rPr>
        <i/>
        <vertAlign val="subscript"/>
        <sz val="10"/>
        <rFont val="Arial"/>
        <family val="2"/>
      </rPr>
      <t>zonal</t>
    </r>
  </si>
  <si>
    <t>Fixed Load (MW)</t>
  </si>
  <si>
    <t>Load Reduction (MW)</t>
  </si>
  <si>
    <t>GEN</t>
  </si>
  <si>
    <t>NYISO</t>
  </si>
  <si>
    <t>Real Time Reconciliation</t>
  </si>
  <si>
    <t>Total DAM Load (MW)</t>
  </si>
  <si>
    <t>LSE/LDC  with no DADRP</t>
  </si>
  <si>
    <t>Total Wholesale Billing</t>
  </si>
  <si>
    <t>Hourly Curtailment Bid</t>
  </si>
  <si>
    <t>Curtailment Initiation Cost</t>
  </si>
  <si>
    <t>Total Bid Cost</t>
  </si>
  <si>
    <t>Bid Curtailment Cost Guarantee Payment</t>
  </si>
  <si>
    <t>Incentive Credit</t>
  </si>
  <si>
    <t>LSE Normal Load Balance Credit</t>
  </si>
  <si>
    <t>Debit</t>
  </si>
  <si>
    <t>Payment for Performance</t>
  </si>
  <si>
    <t xml:space="preserve">GEN </t>
  </si>
  <si>
    <t>Proposed Non-Incentivized Method</t>
  </si>
  <si>
    <t>Current DADRP Structure</t>
  </si>
  <si>
    <t>DRAFT</t>
  </si>
  <si>
    <t>FOR DISCUSSION ONLY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</si>
</sst>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vertAlign val="subscript"/>
      <sz val="10"/>
      <name val="Arial"/>
      <family val="2"/>
    </font>
    <font>
      <b/>
      <sz val="10"/>
      <color indexed="57"/>
      <name val="Arial"/>
      <family val="2"/>
    </font>
    <font>
      <b/>
      <u val="double"/>
      <sz val="12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6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0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0" xfId="0" applyFont="1" applyAlignment="1">
      <alignment horizontal="right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5" fontId="2" fillId="2" borderId="0" xfId="17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5" fontId="6" fillId="2" borderId="0" xfId="17" applyNumberFormat="1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1" width="24.140625" style="10" customWidth="1"/>
    <col min="2" max="2" width="14.00390625" style="0" customWidth="1"/>
    <col min="3" max="3" width="12.28125" style="0" customWidth="1"/>
    <col min="4" max="4" width="11.7109375" style="0" customWidth="1"/>
    <col min="5" max="5" width="11.57421875" style="0" customWidth="1"/>
    <col min="6" max="6" width="11.28125" style="0" customWidth="1"/>
    <col min="7" max="7" width="13.28125" style="10" customWidth="1"/>
    <col min="8" max="8" width="12.7109375" style="0" customWidth="1"/>
    <col min="9" max="9" width="11.57421875" style="0" customWidth="1"/>
    <col min="10" max="10" width="11.8515625" style="0" customWidth="1"/>
  </cols>
  <sheetData>
    <row r="1" spans="2:3" ht="15">
      <c r="B1" s="44" t="s">
        <v>30</v>
      </c>
      <c r="C1" s="45" t="s">
        <v>31</v>
      </c>
    </row>
    <row r="2" spans="2:3" ht="12.75">
      <c r="B2" s="1" t="s">
        <v>7</v>
      </c>
      <c r="C2" s="1" t="s">
        <v>8</v>
      </c>
    </row>
    <row r="3" spans="1:10" ht="15.75">
      <c r="A3" s="9" t="s">
        <v>9</v>
      </c>
      <c r="B3" s="5">
        <v>250</v>
      </c>
      <c r="C3" s="5">
        <v>275</v>
      </c>
      <c r="D3" s="14"/>
      <c r="E3" s="5"/>
      <c r="F3" s="5"/>
      <c r="G3" s="23"/>
      <c r="H3" s="24"/>
      <c r="I3" s="24"/>
      <c r="J3" s="24"/>
    </row>
    <row r="4" spans="1:10" ht="15.75">
      <c r="A4" s="9" t="s">
        <v>10</v>
      </c>
      <c r="B4" s="5">
        <v>250</v>
      </c>
      <c r="C4" s="8">
        <v>275</v>
      </c>
      <c r="D4" s="14"/>
      <c r="E4" s="5"/>
      <c r="F4" s="5"/>
      <c r="G4" s="23"/>
      <c r="H4" s="24"/>
      <c r="I4" s="24"/>
      <c r="J4" s="24"/>
    </row>
    <row r="5" spans="1:10" ht="12.75">
      <c r="A5" s="9" t="s">
        <v>11</v>
      </c>
      <c r="B5" s="6">
        <v>10</v>
      </c>
      <c r="C5" s="15">
        <f>SUM(C6:C7)</f>
        <v>10</v>
      </c>
      <c r="D5" s="14"/>
      <c r="E5" s="5"/>
      <c r="F5" s="5"/>
      <c r="G5" s="23"/>
      <c r="H5" s="24"/>
      <c r="I5" s="24"/>
      <c r="J5" s="24"/>
    </row>
    <row r="6" spans="1:10" ht="12.75">
      <c r="A6" s="9" t="s">
        <v>12</v>
      </c>
      <c r="B6" s="6">
        <v>3</v>
      </c>
      <c r="C6" s="6">
        <v>3</v>
      </c>
      <c r="D6" s="14"/>
      <c r="E6" s="5"/>
      <c r="F6" s="5"/>
      <c r="G6" s="23"/>
      <c r="H6" s="24"/>
      <c r="I6" s="24"/>
      <c r="J6" s="24"/>
    </row>
    <row r="7" spans="1:10" ht="12.75">
      <c r="A7" s="9" t="s">
        <v>16</v>
      </c>
      <c r="B7" s="15">
        <f>$B$5-$B$6</f>
        <v>7</v>
      </c>
      <c r="C7" s="6">
        <v>7</v>
      </c>
      <c r="D7" s="14"/>
      <c r="E7" s="5"/>
      <c r="F7" s="5"/>
      <c r="G7" s="23"/>
      <c r="H7" s="24"/>
      <c r="I7" s="24"/>
      <c r="J7" s="24"/>
    </row>
    <row r="8" spans="1:10" ht="12.75">
      <c r="A8" s="9" t="s">
        <v>0</v>
      </c>
      <c r="B8" s="6">
        <v>6</v>
      </c>
      <c r="C8" s="6">
        <v>6</v>
      </c>
      <c r="D8" s="14"/>
      <c r="E8" s="5"/>
      <c r="F8" s="5"/>
      <c r="G8" s="23"/>
      <c r="H8" s="24"/>
      <c r="I8" s="24"/>
      <c r="J8" s="24"/>
    </row>
    <row r="9" spans="1:10" ht="12.75">
      <c r="A9" s="9" t="s">
        <v>19</v>
      </c>
      <c r="B9" s="27">
        <v>100</v>
      </c>
      <c r="C9" s="6"/>
      <c r="D9" s="14"/>
      <c r="E9" s="5"/>
      <c r="F9" s="5"/>
      <c r="G9" s="23"/>
      <c r="H9" s="24"/>
      <c r="I9" s="24"/>
      <c r="J9" s="24"/>
    </row>
    <row r="10" spans="1:10" ht="14.25" customHeight="1">
      <c r="A10" s="9" t="s">
        <v>20</v>
      </c>
      <c r="B10" s="27">
        <v>2000</v>
      </c>
      <c r="C10" s="6"/>
      <c r="D10" s="14"/>
      <c r="E10" s="5"/>
      <c r="F10" s="5"/>
      <c r="G10" s="23"/>
      <c r="H10" s="24"/>
      <c r="I10" s="24"/>
      <c r="J10" s="24"/>
    </row>
    <row r="11" spans="1:10" ht="12.75">
      <c r="A11" s="9" t="s">
        <v>21</v>
      </c>
      <c r="B11" s="40">
        <f>$B$6*$B$8*$B$9+$B$10</f>
        <v>3800</v>
      </c>
      <c r="C11" s="24"/>
      <c r="D11" s="24"/>
      <c r="E11" s="24"/>
      <c r="F11" s="24"/>
      <c r="G11" s="23"/>
      <c r="H11" s="24"/>
      <c r="I11" s="24"/>
      <c r="J11" s="24"/>
    </row>
    <row r="12" spans="2:10" ht="30.75" customHeight="1">
      <c r="B12" s="12" t="s">
        <v>17</v>
      </c>
      <c r="C12" s="41" t="s">
        <v>28</v>
      </c>
      <c r="D12" s="42"/>
      <c r="E12" s="42"/>
      <c r="F12" s="43"/>
      <c r="H12" s="26" t="s">
        <v>29</v>
      </c>
      <c r="J12" s="33"/>
    </row>
    <row r="13" spans="1:10" ht="12.75">
      <c r="A13" s="11" t="s">
        <v>1</v>
      </c>
      <c r="B13" s="13" t="s">
        <v>6</v>
      </c>
      <c r="C13" s="7" t="s">
        <v>2</v>
      </c>
      <c r="D13" s="3" t="s">
        <v>3</v>
      </c>
      <c r="E13" s="3" t="s">
        <v>13</v>
      </c>
      <c r="F13" s="2" t="s">
        <v>14</v>
      </c>
      <c r="G13" s="28" t="s">
        <v>2</v>
      </c>
      <c r="H13" s="25" t="s">
        <v>3</v>
      </c>
      <c r="I13" s="25" t="s">
        <v>27</v>
      </c>
      <c r="J13" s="34" t="s">
        <v>14</v>
      </c>
    </row>
    <row r="14" spans="1:10" ht="25.5">
      <c r="A14" s="16" t="s">
        <v>5</v>
      </c>
      <c r="B14" s="36">
        <f>($B$5)*$B$8*$B$4*(-1)</f>
        <v>-15000</v>
      </c>
      <c r="C14" s="17">
        <f>$B$3*$B$6*$B$8</f>
        <v>4500</v>
      </c>
      <c r="D14" s="18">
        <f>($B$5)*$B$8*$B$4*(-1)</f>
        <v>-15000</v>
      </c>
      <c r="E14" s="18">
        <f>$B$3*$B$7*$B$8</f>
        <v>10500</v>
      </c>
      <c r="F14" s="32">
        <f>-SUM(C14:E14)</f>
        <v>0</v>
      </c>
      <c r="G14" s="29"/>
      <c r="H14" s="30">
        <f>($B$5)*$B$8*$B$4*(-1)</f>
        <v>-15000</v>
      </c>
      <c r="I14" s="30">
        <f>$B$3*$B$7*$B$8</f>
        <v>10500</v>
      </c>
      <c r="J14" s="32">
        <f>-SUM(G14:I14)</f>
        <v>4500</v>
      </c>
    </row>
    <row r="15" spans="1:10" ht="15">
      <c r="A15" s="16" t="s">
        <v>23</v>
      </c>
      <c r="B15" s="36"/>
      <c r="C15" s="17"/>
      <c r="D15" s="18"/>
      <c r="E15" s="18"/>
      <c r="F15" s="32"/>
      <c r="G15" s="29"/>
      <c r="H15" s="30">
        <f>$B$3*$B$6*$B$8</f>
        <v>4500</v>
      </c>
      <c r="I15" s="30"/>
      <c r="J15" s="32">
        <f>-SUM(G15:I15)</f>
        <v>-4500</v>
      </c>
    </row>
    <row r="16" spans="1:10" ht="15">
      <c r="A16" s="19"/>
      <c r="B16" s="36"/>
      <c r="C16" s="17"/>
      <c r="D16" s="18"/>
      <c r="E16" s="18"/>
      <c r="F16" s="32"/>
      <c r="G16" s="29"/>
      <c r="H16" s="35"/>
      <c r="I16" s="30"/>
      <c r="J16" s="32"/>
    </row>
    <row r="17" spans="1:10" ht="15">
      <c r="A17" s="20" t="s">
        <v>4</v>
      </c>
      <c r="B17" s="36"/>
      <c r="C17" s="17"/>
      <c r="D17" s="18"/>
      <c r="E17" s="18"/>
      <c r="F17" s="32"/>
      <c r="G17" s="29"/>
      <c r="H17" s="35"/>
      <c r="I17" s="30"/>
      <c r="J17" s="32"/>
    </row>
    <row r="18" spans="1:10" ht="15">
      <c r="A18" s="16" t="s">
        <v>26</v>
      </c>
      <c r="B18" s="36"/>
      <c r="C18" s="17"/>
      <c r="D18" s="18"/>
      <c r="E18" s="18"/>
      <c r="F18" s="32"/>
      <c r="G18" s="31">
        <f>$B$3*MIN($C$6,$B$6)*$C$8</f>
        <v>4500</v>
      </c>
      <c r="H18" s="35"/>
      <c r="I18" s="30">
        <f>($C$5-$B$7-$B$6)*$C$3*$C$8</f>
        <v>0</v>
      </c>
      <c r="J18" s="32">
        <f>-SUM(G18:I18)</f>
        <v>-4500</v>
      </c>
    </row>
    <row r="19" spans="1:10" ht="15">
      <c r="A19" s="19" t="s">
        <v>15</v>
      </c>
      <c r="B19" s="36">
        <f>(B5-C5)*C4*$C$8</f>
        <v>0</v>
      </c>
      <c r="C19" s="17">
        <f>MIN($C$6-$B$6,0)*$C$8*$C$3</f>
        <v>0</v>
      </c>
      <c r="D19" s="18">
        <f>($B$5-$C$5)*$C$3*$C$8</f>
        <v>0</v>
      </c>
      <c r="E19" s="18">
        <f>(($C$5-$B$5)*$C$3+($B$6-$C$6)*$C$3)*$C$8</f>
        <v>0</v>
      </c>
      <c r="F19" s="32">
        <f>-SUM(C19:E19)</f>
        <v>0</v>
      </c>
      <c r="G19" s="31">
        <f>MIN($C$6-$B$6,0)*$C$8*MAX($B$3,$C$3)-$H$19</f>
        <v>0</v>
      </c>
      <c r="H19" s="30">
        <f>MIN($C$6-$B$6,0)*$C$8*$B$3</f>
        <v>0</v>
      </c>
      <c r="I19" s="30">
        <f>($B$6-$C$6)*$C$3*$C$8</f>
        <v>0</v>
      </c>
      <c r="J19" s="32">
        <f>-SUM(G19:I19)</f>
        <v>0</v>
      </c>
    </row>
    <row r="20" spans="1:10" ht="25.5">
      <c r="A20" s="19" t="s">
        <v>22</v>
      </c>
      <c r="B20" s="36"/>
      <c r="C20" s="17">
        <f>MAX(0,$B$11-$C$14)</f>
        <v>0</v>
      </c>
      <c r="D20" s="18"/>
      <c r="E20" s="18"/>
      <c r="F20" s="32">
        <f>-SUM(C20:E20)</f>
        <v>0</v>
      </c>
      <c r="G20" s="17">
        <f>MAX(0,$B$11-$H$15)</f>
        <v>0</v>
      </c>
      <c r="H20" s="35"/>
      <c r="I20" s="30"/>
      <c r="J20" s="32">
        <f>-SUM(G20:I20)</f>
        <v>0</v>
      </c>
    </row>
    <row r="21" spans="1:10" ht="25.5">
      <c r="A21" s="19" t="s">
        <v>24</v>
      </c>
      <c r="B21" s="36"/>
      <c r="C21" s="17"/>
      <c r="D21" s="18"/>
      <c r="E21" s="18"/>
      <c r="F21" s="32"/>
      <c r="G21" s="29"/>
      <c r="H21" s="30">
        <f>($B$5-$C$7)*$C$4*$C$8</f>
        <v>4950</v>
      </c>
      <c r="I21" s="30"/>
      <c r="J21" s="32"/>
    </row>
    <row r="22" spans="1:10" ht="15">
      <c r="A22" s="19" t="s">
        <v>25</v>
      </c>
      <c r="B22" s="36"/>
      <c r="C22" s="17"/>
      <c r="D22" s="18"/>
      <c r="E22" s="18"/>
      <c r="F22" s="32"/>
      <c r="G22" s="29"/>
      <c r="H22" s="30">
        <f>MIN($C$6,$B$6)*$C$4*$C$8*(-1)</f>
        <v>-4950</v>
      </c>
      <c r="I22" s="30"/>
      <c r="J22" s="32"/>
    </row>
    <row r="23" spans="1:10" ht="15.75">
      <c r="A23" s="20" t="s">
        <v>18</v>
      </c>
      <c r="B23" s="37">
        <f>SUM(B14:B19)</f>
        <v>-15000</v>
      </c>
      <c r="C23" s="21">
        <f aca="true" t="shared" si="0" ref="C23:J23">SUM(C14:C22)</f>
        <v>4500</v>
      </c>
      <c r="D23" s="21">
        <f t="shared" si="0"/>
        <v>-15000</v>
      </c>
      <c r="E23" s="21">
        <f t="shared" si="0"/>
        <v>10500</v>
      </c>
      <c r="F23" s="21">
        <f t="shared" si="0"/>
        <v>0</v>
      </c>
      <c r="G23" s="38">
        <f t="shared" si="0"/>
        <v>4500</v>
      </c>
      <c r="H23" s="38">
        <f t="shared" si="0"/>
        <v>-10500</v>
      </c>
      <c r="I23" s="38">
        <f t="shared" si="0"/>
        <v>10500</v>
      </c>
      <c r="J23" s="39">
        <f t="shared" si="0"/>
        <v>-4500</v>
      </c>
    </row>
    <row r="28" spans="3:4" ht="12.75">
      <c r="C28" s="4"/>
      <c r="D28" s="4"/>
    </row>
    <row r="29" spans="3:4" ht="12.75">
      <c r="C29" s="4"/>
      <c r="D29" s="4"/>
    </row>
    <row r="30" spans="3:4" ht="12.75">
      <c r="C30" s="4"/>
      <c r="D30" s="4"/>
    </row>
    <row r="31" spans="3:4" ht="12.75">
      <c r="C31" s="4"/>
      <c r="D31" s="4"/>
    </row>
    <row r="32" spans="3:7" ht="12.75">
      <c r="C32" s="4"/>
      <c r="D32" s="4"/>
      <c r="E32" s="4"/>
      <c r="F32" s="4"/>
      <c r="G32" s="22"/>
    </row>
    <row r="33" spans="2:7" ht="12.75">
      <c r="B33" s="4"/>
      <c r="C33" s="4"/>
      <c r="D33" s="4"/>
      <c r="E33" s="4"/>
      <c r="F33" s="4"/>
      <c r="G33" s="22"/>
    </row>
    <row r="34" spans="2:7" ht="12.75">
      <c r="B34" s="4"/>
      <c r="C34" s="4"/>
      <c r="D34" s="4"/>
      <c r="E34" s="4"/>
      <c r="F34" s="4"/>
      <c r="G34" s="22"/>
    </row>
    <row r="35" spans="2:7" ht="12.75">
      <c r="B35" s="4"/>
      <c r="C35" s="4"/>
      <c r="D35" s="4"/>
      <c r="E35" s="4"/>
      <c r="F35" s="4"/>
      <c r="G35" s="22"/>
    </row>
    <row r="36" spans="2:7" ht="12.75">
      <c r="B36" s="4"/>
      <c r="C36" s="4"/>
      <c r="D36" s="4"/>
      <c r="E36" s="4"/>
      <c r="F36" s="4"/>
      <c r="G36" s="22"/>
    </row>
    <row r="37" spans="2:7" ht="12.75">
      <c r="B37" s="4"/>
      <c r="C37" s="4"/>
      <c r="D37" s="4"/>
      <c r="E37" s="4"/>
      <c r="F37" s="4"/>
      <c r="G37" s="22"/>
    </row>
  </sheetData>
  <mergeCells count="1">
    <mergeCell ref="C12:F12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lawrence</dc:creator>
  <cp:keywords/>
  <dc:description/>
  <cp:lastModifiedBy>employee</cp:lastModifiedBy>
  <cp:lastPrinted>2002-11-13T15:45:44Z</cp:lastPrinted>
  <dcterms:created xsi:type="dcterms:W3CDTF">2001-10-17T14:07:17Z</dcterms:created>
  <dcterms:modified xsi:type="dcterms:W3CDTF">2004-03-05T21:26:35Z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Sour">
    <vt:lpwstr>c:\DocsImport\public\webdocs\committees\bic_prlwg\meeting_materials\2004-03-12\dadrp_payments_-_2003-2004_comparison.xls</vt:lpwstr>
  </property>
  <property fmtid="{D5CDD505-2E9C-101B-9397-08002B2CF9AE}" pid="4" name="PubNa">
    <vt:lpwstr>2005-04-12T00:00:00Z</vt:lpwstr>
  </property>
  <property fmtid="{D5CDD505-2E9C-101B-9397-08002B2CF9AE}" pid="5" name="Updat">
    <vt:lpwstr>1.00000000000000</vt:lpwstr>
  </property>
</Properties>
</file>