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225" windowWidth="15570" windowHeight="9075" tabRatio="846" firstSheet="6" activeTab="11"/>
  </bookViews>
  <sheets>
    <sheet name="Cover Sheet" sheetId="1" r:id="rId1"/>
    <sheet name="Page 1" sheetId="2" r:id="rId2"/>
    <sheet name="Page 111" sheetId="3" r:id="rId3"/>
    <sheet name="Page 112" sheetId="4" r:id="rId4"/>
    <sheet name="Page 113" sheetId="5" r:id="rId5"/>
    <sheet name="Page 117" sheetId="6" r:id="rId6"/>
    <sheet name="Page 200" sheetId="7" r:id="rId7"/>
    <sheet name="Page 204-207" sheetId="8" r:id="rId8"/>
    <sheet name="Page 216" sheetId="9" r:id="rId9"/>
    <sheet name="Page 219" sheetId="10" r:id="rId10"/>
    <sheet name="Page 227" sheetId="11" r:id="rId11"/>
    <sheet name="Page 256-257" sheetId="12" r:id="rId12"/>
    <sheet name="Page 262" sheetId="13" r:id="rId13"/>
    <sheet name="Page 300" sheetId="14" r:id="rId14"/>
    <sheet name="Page 321-323" sheetId="15" r:id="rId15"/>
    <sheet name="Page 336" sheetId="16" r:id="rId16"/>
    <sheet name="Page 337" sheetId="17" r:id="rId17"/>
    <sheet name="Page 350" sheetId="18" r:id="rId18"/>
    <sheet name="Page 351" sheetId="19" r:id="rId19"/>
    <sheet name="Page 352-353" sheetId="20" r:id="rId20"/>
    <sheet name="Page 354" sheetId="21" r:id="rId21"/>
    <sheet name="Page 424" sheetId="22" r:id="rId22"/>
  </sheets>
  <definedNames>
    <definedName name="_xlnm.Print_Area" localSheetId="0">'Cover Sheet'!$A$1:$M$62</definedName>
    <definedName name="_xlnm.Print_Area" localSheetId="1">'Page 1'!$A$1:$D$38</definedName>
    <definedName name="_xlnm.Print_Area" localSheetId="3">'Page 112'!$A$1:$G$50</definedName>
    <definedName name="_xlnm.Print_Area" localSheetId="7">'Page 204-207'!$A$5:$J$118</definedName>
    <definedName name="_xlnm.Print_Area" localSheetId="11">'Page 256-257'!$A$1:$N$50</definedName>
    <definedName name="_xlnm.Print_Area" localSheetId="20">'Page 354'!$A$1:$E$59</definedName>
  </definedNames>
  <calcPr fullCalcOnLoad="1"/>
</workbook>
</file>

<file path=xl/sharedStrings.xml><?xml version="1.0" encoding="utf-8"?>
<sst xmlns="http://schemas.openxmlformats.org/spreadsheetml/2006/main" count="1028" uniqueCount="853">
  <si>
    <t>Allocation of</t>
  </si>
  <si>
    <t>Electric</t>
  </si>
  <si>
    <t>Sales</t>
  </si>
  <si>
    <t>Maintenance</t>
  </si>
  <si>
    <t>Distribtion</t>
  </si>
  <si>
    <t>TOTAL Maintenance (Enter Total of lines 13 thru 17)</t>
  </si>
  <si>
    <t>Total Operation and Maintenance</t>
  </si>
  <si>
    <t>Production(Enter Total of lines 3 and 13)</t>
  </si>
  <si>
    <t>Transmission (Enter Total of lines 4 and 14)</t>
  </si>
  <si>
    <t>Regional Market(Enter Total of lines 5 and 15)</t>
  </si>
  <si>
    <t>Distribtion(Enter Total of lines 6 and 16)</t>
  </si>
  <si>
    <t>Gas</t>
  </si>
  <si>
    <t>Customer Service and Informational</t>
  </si>
  <si>
    <t>Administrative and General</t>
  </si>
  <si>
    <t>TOTAL Operation (Enter Total of lines 31 thru 40)</t>
  </si>
  <si>
    <t>Production-Manufactured Gas</t>
  </si>
  <si>
    <t>Production-Natural Gas (Including Exploration and Development)</t>
  </si>
  <si>
    <t>(c)</t>
  </si>
  <si>
    <t>This Report Is:</t>
  </si>
  <si>
    <t xml:space="preserve">Date of Report </t>
  </si>
  <si>
    <t>(1)An Original</t>
  </si>
  <si>
    <t xml:space="preserve">Line </t>
  </si>
  <si>
    <t>Classification</t>
  </si>
  <si>
    <t xml:space="preserve">Direct Payroll </t>
  </si>
  <si>
    <t>Total</t>
  </si>
  <si>
    <t>No.</t>
  </si>
  <si>
    <t>(a)</t>
  </si>
  <si>
    <t>Distribution</t>
  </si>
  <si>
    <t>Payroll charged for</t>
  </si>
  <si>
    <t>(d)</t>
  </si>
  <si>
    <t>(b)</t>
  </si>
  <si>
    <t>Clearing Accounts</t>
  </si>
  <si>
    <t>Operation</t>
  </si>
  <si>
    <t>Production</t>
  </si>
  <si>
    <t>Transmission</t>
  </si>
  <si>
    <t>Regional Market</t>
  </si>
  <si>
    <t>Customer Accounts</t>
  </si>
  <si>
    <t>TOTAL Operation (Enter Total of lines 3 thru 10)</t>
  </si>
  <si>
    <t>Customer Accounts (Transcribe from line 7)</t>
  </si>
  <si>
    <t>Customer Service and Informational (Transcribe from line 8)</t>
  </si>
  <si>
    <t>Sales (Transcribe from line 9)</t>
  </si>
  <si>
    <t>Administrative and General (Enter Total of lines 10 and 17)</t>
  </si>
  <si>
    <t>TOTAL Oper. and Maint. (Total of lines 20 thru 27)</t>
  </si>
  <si>
    <t xml:space="preserve">Production-Nat. Gas (Including Expl. and Dev.) </t>
  </si>
  <si>
    <t>Other Gas Supply</t>
  </si>
  <si>
    <t>Storage, LNG Terminaling and Processing</t>
  </si>
  <si>
    <t>Storage, LNG Terminating and Processing</t>
  </si>
  <si>
    <t>Electric Plant</t>
  </si>
  <si>
    <t>Name of Respondent
New York Power Authority</t>
  </si>
  <si>
    <t>Line No.</t>
  </si>
  <si>
    <t>Description of Project
(a)</t>
  </si>
  <si>
    <t>Construction work in progress Electric (Account 107)
(b)</t>
  </si>
  <si>
    <t>TOTAL</t>
  </si>
  <si>
    <t>C. Factors Used in Estimating Depreciation Charges</t>
  </si>
  <si>
    <t>Account No.
(a)</t>
  </si>
  <si>
    <t>Depreciable
Plant Base
(In Thousands)
(b)</t>
  </si>
  <si>
    <t>Estimated
Avg. Service
Life
(c)</t>
  </si>
  <si>
    <t>Net
Salvage
(Percent)
(d)</t>
  </si>
  <si>
    <t>subtotal</t>
  </si>
  <si>
    <t>A. Summary of Depreciation and Amortization Charges</t>
  </si>
  <si>
    <t>Depreciation</t>
  </si>
  <si>
    <t>Amortization of</t>
  </si>
  <si>
    <t>Line</t>
  </si>
  <si>
    <t>Expense for Asset</t>
  </si>
  <si>
    <t>Limited Term</t>
  </si>
  <si>
    <t>Functional Classification</t>
  </si>
  <si>
    <t>Expense</t>
  </si>
  <si>
    <t>Retirement Costs</t>
  </si>
  <si>
    <t>Other Electric</t>
  </si>
  <si>
    <t>(Account 403)</t>
  </si>
  <si>
    <t>(Account 403.1)</t>
  </si>
  <si>
    <t>(Account 404)</t>
  </si>
  <si>
    <t>Plant (Acc 405)</t>
  </si>
  <si>
    <t>(f)</t>
  </si>
  <si>
    <t>Intangible Plant</t>
  </si>
  <si>
    <t>Steam Production Plant</t>
  </si>
  <si>
    <t>Nuclear Production Plant</t>
  </si>
  <si>
    <t>Other Production Plant</t>
  </si>
  <si>
    <t>Transmission Plant</t>
  </si>
  <si>
    <t>Distribution Plant</t>
  </si>
  <si>
    <t>Regional Transmission and Market Operation</t>
  </si>
  <si>
    <t>General Plant</t>
  </si>
  <si>
    <t>Common Plant-Electric</t>
  </si>
  <si>
    <t>B. Basis for Amortization Charges</t>
  </si>
  <si>
    <t>EXPENSES INCURRED DURING YEAR</t>
  </si>
  <si>
    <t>AMORTIZED DURING YEAR</t>
  </si>
  <si>
    <t>CURRENTLY CHARGED TO</t>
  </si>
  <si>
    <t>Deferred to
Account 182.3
(i)</t>
  </si>
  <si>
    <t>Contra
Account
(j)</t>
  </si>
  <si>
    <t>Amount
(k)</t>
  </si>
  <si>
    <t>Deferred in
Account 182.3
End of Year
(I)</t>
  </si>
  <si>
    <t xml:space="preserve">Line No. </t>
  </si>
  <si>
    <t>Department
(f)</t>
  </si>
  <si>
    <t>Account
No.
(g)</t>
  </si>
  <si>
    <t>Amount
(h)</t>
  </si>
  <si>
    <t>REGULATORY COMMISSION EXPENSES</t>
  </si>
  <si>
    <t>Line Na.</t>
  </si>
  <si>
    <t>Description
(Furnish name of regulatory commission or body the
docket or case number and a description of the case)
(a)</t>
  </si>
  <si>
    <t>Assessed by
Regulatory
Commission
(b)</t>
  </si>
  <si>
    <t>Total
Expense for
Current Year
(b) + (c)
(d)</t>
  </si>
  <si>
    <t>Deferred
in Account
18,2.3 at
Beginnrng ot Year
(e)</t>
  </si>
  <si>
    <t>Costs Incurred Internally
Current Year
(c)</t>
  </si>
  <si>
    <t>Costs Incurred Externally Current Year
(d)</t>
  </si>
  <si>
    <t>AMOUNTS CHARGED IN CURRENT YEAR</t>
  </si>
  <si>
    <t>Account
(e)</t>
  </si>
  <si>
    <t>MATERIALS AND SUPPLIES</t>
  </si>
  <si>
    <t>Account
(a)</t>
  </si>
  <si>
    <t>Balance
End of Year
(c)</t>
  </si>
  <si>
    <t>Department or
Departments which
Use Material
(d)</t>
  </si>
  <si>
    <t>Fuel Stock (Account 151)</t>
  </si>
  <si>
    <t>Fuel Stock Expenses Undistributed (Account 152)</t>
  </si>
  <si>
    <t>Residuals and Extracted Products (Account 153)</t>
  </si>
  <si>
    <t>Plant Materials and Operating Supplies (Account 154)</t>
  </si>
  <si>
    <t>Assigned to - Construction (Estimated)</t>
  </si>
  <si>
    <t>Assigned to - Operations and Maintenance</t>
  </si>
  <si>
    <t>Production Plant (Estimated)</t>
  </si>
  <si>
    <t>Transmission Plant (Estimated)</t>
  </si>
  <si>
    <t>Distribution Plant (Estimated)</t>
  </si>
  <si>
    <t>Regional Transmission and Market. Operation. Plant (Estimated)</t>
  </si>
  <si>
    <t>Assigned to - Other (provide details in footnote)</t>
  </si>
  <si>
    <t>TOTAL Account 154 (Enter Total of lines 5 thru 11)</t>
  </si>
  <si>
    <t>Merchandise (Account 155)</t>
  </si>
  <si>
    <t>Other Materials and Supplies (Account 156)</t>
  </si>
  <si>
    <t>Nuclear Materials Held for Sale (Account 157) (Not applic to Gas Util)</t>
  </si>
  <si>
    <t>Stores Expense Undistributed (Account 163)</t>
  </si>
  <si>
    <t>TOTAL Materials and Supplies (Per Balance Sheet)</t>
  </si>
  <si>
    <t>ACCUMULATED PROVISION FOR DEPRECIATION OF ELECTRIC UTILITY PLANT (Account 108)</t>
  </si>
  <si>
    <t>Section A, Balances and Changes During Year</t>
  </si>
  <si>
    <t>Item
(a)</t>
  </si>
  <si>
    <t>Electric Plant Held
for Future Use
(d)</t>
  </si>
  <si>
    <t>Balance Beginning of Year</t>
  </si>
  <si>
    <t>Depreciation Provisions for Year, Charged to</t>
  </si>
  <si>
    <t>(403) Depreciation Expense</t>
  </si>
  <si>
    <t>(403.1) Depreciation Expense for Asset Retirement Costs</t>
  </si>
  <si>
    <t>(413) Ex p. of Elec. Pit. Leas. to Others</t>
  </si>
  <si>
    <t>Transportation Expenses-Clearing</t>
  </si>
  <si>
    <t>Other Clearing Accounts</t>
  </si>
  <si>
    <t>Other Accounts (Specify, details in footnote):</t>
  </si>
  <si>
    <t>TOTAL Deprec. Prov for Year (Enter Total of lines 3 thru 9)</t>
  </si>
  <si>
    <t>Net Charges for Plant Retired:</t>
  </si>
  <si>
    <t>Book Cost of Plant Retired</t>
  </si>
  <si>
    <t>Cost of Removal</t>
  </si>
  <si>
    <t>Salvage (Credit)</t>
  </si>
  <si>
    <t>TOTAL Net Chrgs. for Plant Ret. (Enter Total of lines 12 thru 14)</t>
  </si>
  <si>
    <t>Other Debit or Cr. Items (Describe, details in footnote):</t>
  </si>
  <si>
    <t>Balance End of Year (Enter Totals of lines 1, 10, 15, 16, and 18)</t>
  </si>
  <si>
    <t>Section B. Balances at End of Year According to Functional Classification</t>
  </si>
  <si>
    <t>Steam Production</t>
  </si>
  <si>
    <t>Nuclear Production</t>
  </si>
  <si>
    <t>Other Production</t>
  </si>
  <si>
    <t>General</t>
  </si>
  <si>
    <t>Expenses
of
Utility
(c)</t>
  </si>
  <si>
    <t>FERC Annual Assessment</t>
  </si>
  <si>
    <t>Hydraulic Production Plant</t>
  </si>
  <si>
    <t>This Report Is:
(1)An Original
(2)A Resubmission</t>
  </si>
  <si>
    <t>CONSTRUCTION WORK IN PROGRESS - - ELE TRIC (Account 107)</t>
  </si>
  <si>
    <t>Total
(c+d+e)</t>
  </si>
  <si>
    <t>Electric Plant in
Service
 (c )</t>
  </si>
  <si>
    <t>Electric Plant
Leased to Others
( e)</t>
  </si>
  <si>
    <t>Hydraulic Production</t>
  </si>
  <si>
    <t>Balance
Beginning of Year
(b)</t>
  </si>
  <si>
    <t>Unamortized
Accumulation
(g)</t>
  </si>
  <si>
    <t>Amount
(f)</t>
  </si>
  <si>
    <r>
      <rPr>
        <sz val="8"/>
        <rFont val="Arial"/>
        <family val="2"/>
      </rPr>
      <t xml:space="preserve">Line </t>
    </r>
    <r>
      <rPr>
        <sz val="8"/>
        <rFont val="Arial"/>
        <family val="2"/>
      </rPr>
      <t>No.</t>
    </r>
  </si>
  <si>
    <r>
      <rPr>
        <sz val="8"/>
        <rFont val="Arial"/>
        <family val="2"/>
      </rPr>
      <t xml:space="preserve">Classification
</t>
    </r>
    <r>
      <rPr>
        <sz val="8"/>
        <rFont val="Arial"/>
        <family val="2"/>
      </rPr>
      <t>(a)</t>
    </r>
  </si>
  <si>
    <r>
      <rPr>
        <sz val="8"/>
        <rFont val="Arial"/>
        <family val="2"/>
      </rPr>
      <t xml:space="preserve">Description
</t>
    </r>
    <r>
      <rPr>
        <sz val="8"/>
        <rFont val="Arial"/>
        <family val="2"/>
      </rPr>
      <t>(b)</t>
    </r>
  </si>
  <si>
    <t>RESEARCH, DEVELOPMENT, AND DEMONSTRATION ACTIVITIES</t>
  </si>
  <si>
    <t>Electric-Niagara</t>
  </si>
  <si>
    <t>Electric-St Lawrence</t>
  </si>
  <si>
    <t>Electric - Blenheim-Gilboa</t>
  </si>
  <si>
    <t>( c )</t>
  </si>
  <si>
    <t>(e)</t>
  </si>
  <si>
    <t>DEPRECIATION AND AMORTIZATION OF ELECTRIC PLANT</t>
  </si>
  <si>
    <t>Applied
Depr. rates
(e)</t>
  </si>
  <si>
    <t>(Percent)Life
Mortality
Curve
Type (f)</t>
  </si>
  <si>
    <t>St Lawrence</t>
  </si>
  <si>
    <t>Niagara</t>
  </si>
  <si>
    <t>Blenheim-Gilboa</t>
  </si>
  <si>
    <t>Long Island Sound Cable</t>
  </si>
  <si>
    <t>J. A. FITZPATRICK</t>
  </si>
  <si>
    <t>MASSENA - MARCY  (Clark)</t>
  </si>
  <si>
    <t>MARCY-SOUTH</t>
  </si>
  <si>
    <r>
      <rPr>
        <sz val="10"/>
        <rFont val="Arial"/>
        <family val="2"/>
      </rPr>
      <t xml:space="preserve">This Report is:
</t>
    </r>
    <r>
      <rPr>
        <sz val="10"/>
        <rFont val="Arial"/>
        <family val="2"/>
      </rPr>
      <t>(1)</t>
    </r>
    <r>
      <rPr>
        <sz val="10"/>
        <rFont val="Arial"/>
        <family val="2"/>
      </rPr>
      <t xml:space="preserve">An Original
</t>
    </r>
    <r>
      <rPr>
        <sz val="10"/>
        <rFont val="Arial"/>
        <family val="2"/>
      </rPr>
      <t>(2)</t>
    </r>
    <r>
      <rPr>
        <sz val="10"/>
        <rFont val="Arial"/>
        <family val="2"/>
      </rPr>
      <t>A Resubmission</t>
    </r>
  </si>
  <si>
    <r>
      <rPr>
        <sz val="10"/>
        <rFont val="Arial"/>
        <family val="2"/>
      </rPr>
      <t>COMPARATIVE BALANCE SHEET (LIABILITIES AND OTHER CREDITS)</t>
    </r>
  </si>
  <si>
    <r>
      <rPr>
        <sz val="8"/>
        <rFont val="Arial"/>
        <family val="2"/>
      </rPr>
      <t xml:space="preserve">Title of Account
</t>
    </r>
    <r>
      <rPr>
        <sz val="8"/>
        <rFont val="Arial"/>
        <family val="2"/>
      </rPr>
      <t>(a)</t>
    </r>
  </si>
  <si>
    <r>
      <rPr>
        <sz val="8"/>
        <rFont val="Arial"/>
        <family val="2"/>
      </rPr>
      <t xml:space="preserve">Ref.
</t>
    </r>
    <r>
      <rPr>
        <sz val="8"/>
        <rFont val="Arial"/>
        <family val="2"/>
      </rPr>
      <t xml:space="preserve">Page No.
</t>
    </r>
    <r>
      <rPr>
        <sz val="8"/>
        <rFont val="Arial"/>
        <family val="2"/>
      </rPr>
      <t>(b)</t>
    </r>
  </si>
  <si>
    <r>
      <rPr>
        <sz val="8"/>
        <rFont val="Arial"/>
        <family val="2"/>
      </rPr>
      <t xml:space="preserve">Current Year
</t>
    </r>
    <r>
      <rPr>
        <sz val="8"/>
        <rFont val="Arial"/>
        <family val="2"/>
      </rPr>
      <t xml:space="preserve">End of Quarter/Year
</t>
    </r>
    <r>
      <rPr>
        <sz val="8"/>
        <rFont val="Arial"/>
        <family val="2"/>
      </rPr>
      <t xml:space="preserve">Balance
</t>
    </r>
    <r>
      <rPr>
        <sz val="8"/>
        <rFont val="Arial"/>
        <family val="2"/>
      </rPr>
      <t>(c)</t>
    </r>
  </si>
  <si>
    <r>
      <rPr>
        <sz val="8"/>
        <rFont val="Arial"/>
        <family val="2"/>
      </rPr>
      <t xml:space="preserve">Prior Year
</t>
    </r>
    <r>
      <rPr>
        <sz val="8"/>
        <rFont val="Arial"/>
        <family val="2"/>
      </rPr>
      <t xml:space="preserve">End Balance
</t>
    </r>
    <r>
      <rPr>
        <sz val="8"/>
        <rFont val="Arial"/>
        <family val="2"/>
      </rPr>
      <t xml:space="preserve">12/31
</t>
    </r>
    <r>
      <rPr>
        <sz val="8"/>
        <rFont val="Arial"/>
        <family val="2"/>
      </rPr>
      <t>(d)</t>
    </r>
  </si>
  <si>
    <r>
      <rPr>
        <sz val="8"/>
        <rFont val="Arial"/>
        <family val="2"/>
      </rPr>
      <t>PROPRIETARY CAPITAL</t>
    </r>
  </si>
  <si>
    <r>
      <rPr>
        <sz val="8"/>
        <rFont val="Arial"/>
        <family val="2"/>
      </rPr>
      <t>Common Stock Issued (201)</t>
    </r>
  </si>
  <si>
    <r>
      <rPr>
        <sz val="8"/>
        <rFont val="Arial"/>
        <family val="2"/>
      </rPr>
      <t>250-251</t>
    </r>
  </si>
  <si>
    <r>
      <rPr>
        <sz val="8"/>
        <rFont val="Arial"/>
        <family val="2"/>
      </rPr>
      <t>Preferred Stock Issued (204)</t>
    </r>
  </si>
  <si>
    <r>
      <rPr>
        <sz val="8"/>
        <rFont val="Arial"/>
        <family val="2"/>
      </rPr>
      <t>Capital Stock Subscribed (202, 205)</t>
    </r>
  </si>
  <si>
    <r>
      <rPr>
        <sz val="8"/>
        <rFont val="Arial"/>
        <family val="2"/>
      </rPr>
      <t>Stock Liability for Conversion (203, 206)</t>
    </r>
  </si>
  <si>
    <r>
      <rPr>
        <sz val="8"/>
        <rFont val="Arial"/>
        <family val="2"/>
      </rPr>
      <t>Premium on Capital Stock (207)</t>
    </r>
  </si>
  <si>
    <r>
      <rPr>
        <sz val="8"/>
        <rFont val="Arial"/>
        <family val="2"/>
      </rPr>
      <t>Other Paid-In Capital (208-211)</t>
    </r>
  </si>
  <si>
    <r>
      <rPr>
        <sz val="8"/>
        <rFont val="Arial"/>
        <family val="2"/>
      </rPr>
      <t>Installments Received on Capital Stock (212)</t>
    </r>
  </si>
  <si>
    <r>
      <rPr>
        <sz val="8"/>
        <rFont val="Arial"/>
        <family val="2"/>
      </rPr>
      <t>(Less) Discount on Capital Stock (213)</t>
    </r>
  </si>
  <si>
    <r>
      <rPr>
        <sz val="8"/>
        <rFont val="Arial"/>
        <family val="2"/>
      </rPr>
      <t>(Less) Capital Stock Expense (214)</t>
    </r>
  </si>
  <si>
    <r>
      <rPr>
        <sz val="8"/>
        <rFont val="Arial"/>
        <family val="2"/>
      </rPr>
      <t>254b</t>
    </r>
  </si>
  <si>
    <r>
      <rPr>
        <sz val="8"/>
        <rFont val="Arial"/>
        <family val="2"/>
      </rPr>
      <t>Retained Earnings (215, 215.1, 216)</t>
    </r>
  </si>
  <si>
    <r>
      <rPr>
        <sz val="8"/>
        <rFont val="Arial"/>
        <family val="2"/>
      </rPr>
      <t>118-119</t>
    </r>
  </si>
  <si>
    <r>
      <rPr>
        <sz val="8"/>
        <rFont val="Arial"/>
        <family val="2"/>
      </rPr>
      <t>Unappropriated Undistributed Subsidiary Earnings (216.1)</t>
    </r>
  </si>
  <si>
    <r>
      <rPr>
        <sz val="8"/>
        <rFont val="Arial"/>
        <family val="2"/>
      </rPr>
      <t>(Less) Reaquired Capital Stock (217)</t>
    </r>
  </si>
  <si>
    <r>
      <rPr>
        <sz val="8"/>
        <rFont val="Arial"/>
        <family val="2"/>
      </rPr>
      <t>Noncorporate Proprietorship (Non-major only) (218)</t>
    </r>
  </si>
  <si>
    <r>
      <rPr>
        <sz val="8"/>
        <rFont val="Arial"/>
        <family val="2"/>
      </rPr>
      <t>Accumulated Other Comprehensive Income (219)</t>
    </r>
  </si>
  <si>
    <r>
      <rPr>
        <sz val="8"/>
        <rFont val="Arial"/>
        <family val="2"/>
      </rPr>
      <t>122(a)(b)</t>
    </r>
  </si>
  <si>
    <r>
      <rPr>
        <sz val="8"/>
        <rFont val="Arial"/>
        <family val="2"/>
      </rPr>
      <t>Total Proprietary Capital (lines 2 through 15)</t>
    </r>
  </si>
  <si>
    <r>
      <rPr>
        <sz val="8"/>
        <rFont val="Arial"/>
        <family val="2"/>
      </rPr>
      <t>LONG-TERM DEBT</t>
    </r>
  </si>
  <si>
    <r>
      <rPr>
        <sz val="8"/>
        <rFont val="Arial"/>
        <family val="2"/>
      </rPr>
      <t>Bonds (221)</t>
    </r>
  </si>
  <si>
    <r>
      <rPr>
        <sz val="8"/>
        <rFont val="Arial"/>
        <family val="2"/>
      </rPr>
      <t>256-257</t>
    </r>
  </si>
  <si>
    <r>
      <rPr>
        <sz val="8"/>
        <rFont val="Arial"/>
        <family val="2"/>
      </rPr>
      <t>(Less) Reaquired Bonds (222)</t>
    </r>
  </si>
  <si>
    <r>
      <rPr>
        <sz val="8"/>
        <rFont val="Arial"/>
        <family val="2"/>
      </rPr>
      <t>Advances from Associated Companies (223)</t>
    </r>
  </si>
  <si>
    <r>
      <rPr>
        <sz val="8"/>
        <rFont val="Arial"/>
        <family val="2"/>
      </rPr>
      <t>Other Long-Term Debt (224)</t>
    </r>
  </si>
  <si>
    <r>
      <rPr>
        <sz val="8"/>
        <rFont val="Arial"/>
        <family val="2"/>
      </rPr>
      <t>Unamortized Premium on Long-Term Debt (225)</t>
    </r>
  </si>
  <si>
    <r>
      <rPr>
        <sz val="8"/>
        <rFont val="Arial"/>
        <family val="2"/>
      </rPr>
      <t>(Less) Unamortized Discount on Long-Term Debt-Debit (226)</t>
    </r>
  </si>
  <si>
    <r>
      <rPr>
        <sz val="8"/>
        <rFont val="Arial"/>
        <family val="2"/>
      </rPr>
      <t>Total Long-Term Debt (lines 18 through 23)</t>
    </r>
  </si>
  <si>
    <r>
      <rPr>
        <sz val="8"/>
        <rFont val="Arial"/>
        <family val="2"/>
      </rPr>
      <t>OTHER NONCURRENT LIABILITIES</t>
    </r>
  </si>
  <si>
    <r>
      <rPr>
        <sz val="8"/>
        <rFont val="Arial"/>
        <family val="2"/>
      </rPr>
      <t>Obligations Under Capital Leases - Noncurrent (227)</t>
    </r>
  </si>
  <si>
    <r>
      <rPr>
        <sz val="8"/>
        <rFont val="Arial"/>
        <family val="2"/>
      </rPr>
      <t>Accumulated Provision for Property Insurance (228.1)</t>
    </r>
  </si>
  <si>
    <r>
      <rPr>
        <sz val="8"/>
        <rFont val="Arial"/>
        <family val="2"/>
      </rPr>
      <t>Accumulated Provision for Injuries and Damages (228.2)</t>
    </r>
  </si>
  <si>
    <r>
      <rPr>
        <sz val="8"/>
        <rFont val="Arial"/>
        <family val="2"/>
      </rPr>
      <t>Accumulated Provision for Pensions and Benefits (228.3)</t>
    </r>
  </si>
  <si>
    <r>
      <rPr>
        <sz val="8"/>
        <rFont val="Arial"/>
        <family val="2"/>
      </rPr>
      <t>Accumulated Miscellaneous Operating Provisions (228.4)</t>
    </r>
  </si>
  <si>
    <r>
      <rPr>
        <sz val="8"/>
        <rFont val="Arial"/>
        <family val="2"/>
      </rPr>
      <t>Accumulated Provision for Rate Refunds (229)</t>
    </r>
  </si>
  <si>
    <r>
      <rPr>
        <sz val="8"/>
        <rFont val="Arial"/>
        <family val="2"/>
      </rPr>
      <t>Long-Term Portion of Derivative Instrument Liabilities</t>
    </r>
  </si>
  <si>
    <r>
      <rPr>
        <sz val="8"/>
        <rFont val="Arial"/>
        <family val="2"/>
      </rPr>
      <t>Long-Term Portion of Derivative Instrument Liabilities - Hedges</t>
    </r>
  </si>
  <si>
    <r>
      <rPr>
        <sz val="8"/>
        <rFont val="Arial"/>
        <family val="2"/>
      </rPr>
      <t>Asset Retirement Obligations (230)</t>
    </r>
  </si>
  <si>
    <r>
      <rPr>
        <sz val="8"/>
        <rFont val="Arial"/>
        <family val="2"/>
      </rPr>
      <t>Total Other Noncurrent Liabilities (lines 26 through 34)</t>
    </r>
  </si>
  <si>
    <r>
      <rPr>
        <sz val="8"/>
        <rFont val="Arial"/>
        <family val="2"/>
      </rPr>
      <t>CURRENT AND ACCRUED LIABILITIES</t>
    </r>
  </si>
  <si>
    <r>
      <rPr>
        <sz val="8"/>
        <rFont val="Arial"/>
        <family val="2"/>
      </rPr>
      <t>Notes Payable (231)</t>
    </r>
  </si>
  <si>
    <r>
      <rPr>
        <sz val="8"/>
        <rFont val="Arial"/>
        <family val="2"/>
      </rPr>
      <t>Accounts Payable (232)</t>
    </r>
  </si>
  <si>
    <r>
      <rPr>
        <sz val="8"/>
        <rFont val="Arial"/>
        <family val="2"/>
      </rPr>
      <t>Notes Payable to Associated Companies (233)</t>
    </r>
  </si>
  <si>
    <r>
      <rPr>
        <sz val="8"/>
        <rFont val="Arial"/>
        <family val="2"/>
      </rPr>
      <t>Accounts Payable to Associated Companies (234)</t>
    </r>
  </si>
  <si>
    <r>
      <rPr>
        <sz val="8"/>
        <rFont val="Arial"/>
        <family val="2"/>
      </rPr>
      <t>Customer Deposits (235)</t>
    </r>
  </si>
  <si>
    <r>
      <rPr>
        <sz val="8"/>
        <rFont val="Arial"/>
        <family val="2"/>
      </rPr>
      <t>Taxes Accrued (236)</t>
    </r>
  </si>
  <si>
    <r>
      <rPr>
        <sz val="8"/>
        <rFont val="Arial"/>
        <family val="2"/>
      </rPr>
      <t>262-263</t>
    </r>
  </si>
  <si>
    <r>
      <rPr>
        <sz val="8"/>
        <rFont val="Arial"/>
        <family val="2"/>
      </rPr>
      <t>Interest Accrued (237)</t>
    </r>
  </si>
  <si>
    <r>
      <rPr>
        <sz val="8"/>
        <rFont val="Arial"/>
        <family val="2"/>
      </rPr>
      <t>Dividends Declared (238)</t>
    </r>
  </si>
  <si>
    <r>
      <rPr>
        <sz val="8"/>
        <rFont val="Arial"/>
        <family val="2"/>
      </rPr>
      <t>Matured Long-Term Debt (239)</t>
    </r>
  </si>
  <si>
    <r>
      <rPr>
        <sz val="8"/>
        <rFont val="Arial"/>
        <family val="2"/>
      </rPr>
      <t xml:space="preserve">This Report Is:
</t>
    </r>
    <r>
      <rPr>
        <sz val="8"/>
        <rFont val="Arial"/>
        <family val="2"/>
      </rPr>
      <t>(1)</t>
    </r>
    <r>
      <rPr>
        <sz val="8"/>
        <rFont val="Arial"/>
        <family val="2"/>
      </rPr>
      <t xml:space="preserve">An Original
</t>
    </r>
    <r>
      <rPr>
        <sz val="8"/>
        <rFont val="Arial"/>
        <family val="2"/>
      </rPr>
      <t>(2)</t>
    </r>
    <r>
      <rPr>
        <sz val="8"/>
        <rFont val="Arial"/>
        <family val="2"/>
      </rPr>
      <t>A Resubmission</t>
    </r>
  </si>
  <si>
    <r>
      <rPr>
        <sz val="8"/>
        <rFont val="Arial"/>
        <family val="2"/>
      </rPr>
      <t xml:space="preserve">Report in Column (c) the amount for electric function, in column (d) the amount for gas function, in column (e), (f), and (g) report other (specify) and in </t>
    </r>
    <r>
      <rPr>
        <sz val="8"/>
        <rFont val="Arial"/>
        <family val="2"/>
      </rPr>
      <t>column (h) common function.</t>
    </r>
  </si>
  <si>
    <r>
      <rPr>
        <sz val="8"/>
        <rFont val="Arial"/>
        <family val="2"/>
      </rPr>
      <t xml:space="preserve">Classification
</t>
    </r>
    <r>
      <rPr>
        <sz val="8"/>
        <rFont val="Arial"/>
        <family val="2"/>
      </rPr>
      <t>(a)</t>
    </r>
  </si>
  <si>
    <r>
      <rPr>
        <sz val="8"/>
        <rFont val="Arial"/>
        <family val="2"/>
      </rPr>
      <t xml:space="preserve">Total Company for the
</t>
    </r>
    <r>
      <rPr>
        <sz val="8"/>
        <rFont val="Arial"/>
        <family val="2"/>
      </rPr>
      <t xml:space="preserve">Current Year/Quarter Ended
</t>
    </r>
    <r>
      <rPr>
        <sz val="8"/>
        <rFont val="Arial"/>
        <family val="2"/>
      </rPr>
      <t>(b)</t>
    </r>
  </si>
  <si>
    <r>
      <rPr>
        <sz val="8"/>
        <rFont val="Arial"/>
        <family val="2"/>
      </rPr>
      <t xml:space="preserve">Electric
</t>
    </r>
    <r>
      <rPr>
        <sz val="8"/>
        <rFont val="Arial"/>
        <family val="2"/>
      </rPr>
      <t>(c)</t>
    </r>
  </si>
  <si>
    <r>
      <rPr>
        <sz val="8"/>
        <rFont val="Arial"/>
        <family val="2"/>
      </rPr>
      <t>Utility Plant</t>
    </r>
  </si>
  <si>
    <r>
      <rPr>
        <sz val="8"/>
        <rFont val="Arial"/>
        <family val="2"/>
      </rPr>
      <t>In Service</t>
    </r>
  </si>
  <si>
    <r>
      <rPr>
        <sz val="8"/>
        <rFont val="Arial"/>
        <family val="2"/>
      </rPr>
      <t>Plant in Service (Classified)</t>
    </r>
  </si>
  <si>
    <r>
      <rPr>
        <sz val="8"/>
        <rFont val="Arial"/>
        <family val="2"/>
      </rPr>
      <t>Property Under Capital Leases</t>
    </r>
  </si>
  <si>
    <r>
      <rPr>
        <sz val="8"/>
        <rFont val="Arial"/>
        <family val="2"/>
      </rPr>
      <t>Plant Purchased or Sold</t>
    </r>
  </si>
  <si>
    <r>
      <rPr>
        <sz val="8"/>
        <rFont val="Arial"/>
        <family val="2"/>
      </rPr>
      <t>Completed Construction not Classified</t>
    </r>
  </si>
  <si>
    <r>
      <rPr>
        <sz val="8"/>
        <rFont val="Arial"/>
        <family val="2"/>
      </rPr>
      <t>Experimental Plant Unclassified</t>
    </r>
  </si>
  <si>
    <r>
      <rPr>
        <sz val="8"/>
        <rFont val="Arial"/>
        <family val="2"/>
      </rPr>
      <t>Leased to Others</t>
    </r>
  </si>
  <si>
    <r>
      <rPr>
        <sz val="8"/>
        <rFont val="Arial"/>
        <family val="2"/>
      </rPr>
      <t>Held for Future Use</t>
    </r>
  </si>
  <si>
    <r>
      <rPr>
        <sz val="8"/>
        <rFont val="Arial"/>
        <family val="2"/>
      </rPr>
      <t>Construction Work in Progress</t>
    </r>
  </si>
  <si>
    <r>
      <rPr>
        <sz val="8"/>
        <rFont val="Arial"/>
        <family val="2"/>
      </rPr>
      <t>Acquisition Adjustments</t>
    </r>
  </si>
  <si>
    <r>
      <rPr>
        <sz val="8"/>
        <rFont val="Arial"/>
        <family val="2"/>
      </rPr>
      <t>Total Utility Plant (8 thru 12)</t>
    </r>
  </si>
  <si>
    <r>
      <rPr>
        <sz val="8"/>
        <rFont val="Arial"/>
        <family val="2"/>
      </rPr>
      <t>Accum Prov for Depr, Amort, &amp; Depl</t>
    </r>
  </si>
  <si>
    <r>
      <rPr>
        <sz val="8"/>
        <rFont val="Arial"/>
        <family val="2"/>
      </rPr>
      <t>Detail of Accum Prov for Depr, Amort &amp; Depl</t>
    </r>
  </si>
  <si>
    <r>
      <rPr>
        <sz val="8"/>
        <rFont val="Arial"/>
        <family val="2"/>
      </rPr>
      <t>In Service:</t>
    </r>
  </si>
  <si>
    <r>
      <rPr>
        <sz val="8"/>
        <rFont val="Arial"/>
        <family val="2"/>
      </rPr>
      <t>Depreciation</t>
    </r>
  </si>
  <si>
    <r>
      <rPr>
        <sz val="8"/>
        <rFont val="Arial"/>
        <family val="2"/>
      </rPr>
      <t>Amort &amp; Depl of Producing Nat Gas Land/Land Right</t>
    </r>
  </si>
  <si>
    <r>
      <rPr>
        <sz val="8"/>
        <rFont val="Arial"/>
        <family val="2"/>
      </rPr>
      <t>Amort of Underground Storage Land/Land Rights</t>
    </r>
  </si>
  <si>
    <r>
      <rPr>
        <sz val="8"/>
        <rFont val="Arial"/>
        <family val="2"/>
      </rPr>
      <t>Amort of Other Utility Plant</t>
    </r>
  </si>
  <si>
    <r>
      <rPr>
        <sz val="8"/>
        <rFont val="Arial"/>
        <family val="2"/>
      </rPr>
      <t>Amortization and Depletion</t>
    </r>
  </si>
  <si>
    <r>
      <rPr>
        <sz val="8"/>
        <rFont val="Arial"/>
        <family val="2"/>
      </rPr>
      <t>Amortization</t>
    </r>
  </si>
  <si>
    <r>
      <rPr>
        <sz val="8"/>
        <rFont val="Arial"/>
        <family val="2"/>
      </rPr>
      <t>Total Held for Future Use (28 &amp; 29)</t>
    </r>
  </si>
  <si>
    <r>
      <rPr>
        <sz val="8"/>
        <rFont val="Arial"/>
        <family val="2"/>
      </rPr>
      <t>Abandonment of Leases (Natural Gas)</t>
    </r>
  </si>
  <si>
    <r>
      <rPr>
        <sz val="8"/>
        <rFont val="Arial"/>
        <family val="2"/>
      </rPr>
      <t>Amort of Plant Acquisition Adj</t>
    </r>
  </si>
  <si>
    <t>Date of Report (Mo, Da, Yr)</t>
  </si>
  <si>
    <t>STATEMENT OF INCOME</t>
  </si>
  <si>
    <t>STATEMENT OF INCOME FOR THE YEAR (Continued)</t>
  </si>
  <si>
    <t>Quarterly
1.Report in column (c) the current year to date balance. Column (c) equals the total of adding the data in column (g) plus the data in column (i) plus the data in column (k). Report in column (d) similar data for the previous year. This information is reported in the annual filing only.
2.Enter in column (e) the balance for the reporting quarter and in column (f) the balance for the same three month period for the prior year.
3.Report in column (g) the quarter to date amounts for electric utility function; in column (i) the quarter to date amounts for gas utility, and in column (k) the quarter to date amounts for other utility function for the current year quarter.
4.Report in column (h) the quarter to date amounts for electric utility function; in column (j) the quarter to date amounts for gas utility, and in column (l) the quarter to date amounts for other utility function for the prior year quarter.
5.If additional columns are needed, place them in a footnote.
Annual or Quarterly if applicable
5. Do not report fourth quarter data in columns (e) and (f)
6.Report amounts for accounts 412 and 413, Revenues and Expenses from Utility Plant Leased to Others, in another utility columnin a similar manner to a utility department. Spread the amount(s) over lines 2 thru 26 as appropriate. Include these amounts in columns (c) and (d) totals.
7.Report amounts in account 414, Other Utility Operating Income, in the same manner as accounts 412 and 413 above.</t>
  </si>
  <si>
    <t>9.Use page 122 for important notes regarding the statement of income for any account thereof.
10.Give concise explanations concerning unsettled rate proceedings where a contingency exists such that refunds of a material amount may need to be made to the utility's customers or which may result in material refund to the utility with respect to power or gas purchases. State for each year effected the gross revenues or costs to which the contingency relates and the tax effects together with an explanation of the major factors which affect the rights of the utility to retain such revenues or recover amounts paid with respect to power or gas purchases.
11 Give concise explanations concerning significant amounts of any refunds made or received during the year resulting from settlement of any rate proceeding affecting revenues received or costs incurred for power or gas purches, and a summary of the adjustments made to balance sheet, income, and expense accounts.
12.If any notes appearing in the report to stokholders are applicable to the Statement of Income, such notes may be included at page 122.
13.Enter on page 122 a concise explanation of only those changes in accounting methods made during the year which had an effect on net income, including the basis of allocations and apportionments from those used in the preceding year. Also, give the appropriate dollar effect of such changes.
14.Explain in a footnote if the previous year's/quarter's figures are different from that reported in prior reports.
15.If the columns are insufficient for reporting additional utility departments, supply the appropriate account titles report the information in a footnote to this schedule.</t>
  </si>
  <si>
    <t>Title of Account
(a)</t>
  </si>
  <si>
    <t>(Ref.)
Page No.
(b)</t>
  </si>
  <si>
    <t>Total
Current Year to
Date Balance for
Quarter/Year
(c )</t>
  </si>
  <si>
    <t>Total
Prior Year to
Date Balance for
Quarter/Year
(d)</t>
  </si>
  <si>
    <t>Current 3 Months
Ended
Quarterly Only
No 4th Quarter
( e)</t>
  </si>
  <si>
    <t>Prior 3 Months
Ended
Quarterly Only
No 4th Quarter
(f)</t>
  </si>
  <si>
    <t>ELECTRIC UTILITY</t>
  </si>
  <si>
    <t>GAS UTILITY</t>
  </si>
  <si>
    <t>OTHER UTILITY</t>
  </si>
  <si>
    <t>Current Year to Date
(in dollars)
(g)</t>
  </si>
  <si>
    <t>Previous Year to Date
(in dollars)
(h)</t>
  </si>
  <si>
    <t>Current Year to Date (in dollars)
(k)</t>
  </si>
  <si>
    <t>Previous Year to Date
(in dollars)
(l)</t>
  </si>
  <si>
    <t>UTILITY OPERATING INCOME</t>
  </si>
  <si>
    <t>Operating Revenues (400)</t>
  </si>
  <si>
    <t>Operating Expenses</t>
  </si>
  <si>
    <t>Operation Expenses (401)</t>
  </si>
  <si>
    <t>Maintenance Expenses (402)</t>
  </si>
  <si>
    <t>Depreciation Expense (403)</t>
  </si>
  <si>
    <t>Depreciation Expense for Asset Retirement Costs (403.1)</t>
  </si>
  <si>
    <t>Amort. &amp; Depl. of Utility Plant (404-405)</t>
  </si>
  <si>
    <t>Amort. of Utility Plant Acq. Adj. (406)</t>
  </si>
  <si>
    <t>Amort. Property Losses, Unrecov Plant and Regulatory Study Costs (407)</t>
  </si>
  <si>
    <t>Amort. of Conversion Expenses (407)</t>
  </si>
  <si>
    <t>Regulatory Debits (407.3)</t>
  </si>
  <si>
    <t>(Less) Regulatory Credits (407.4)</t>
  </si>
  <si>
    <t>Taxes Other Than Income Taxes (408.1)</t>
  </si>
  <si>
    <t>Income Taxes - Federal (409.1)</t>
  </si>
  <si>
    <t>- Other (409.1)</t>
  </si>
  <si>
    <t>Provision for Deferred Income Taxes (410.1)</t>
  </si>
  <si>
    <t>(Less) Provision for Deferred Income Taxes-Cr. (411.1)</t>
  </si>
  <si>
    <t>Investment Tax Credit Adj. - Net (411.4)</t>
  </si>
  <si>
    <t>(Less) Gains from Disp. of Utility Plant (411.6)</t>
  </si>
  <si>
    <t>Losses from Disp. of Utility Plant (411.7)</t>
  </si>
  <si>
    <t>(Less) Gains from Disposition of Allowances (411.8)</t>
  </si>
  <si>
    <t>Losses from Disposition of Allowances (411.9)</t>
  </si>
  <si>
    <t>Accretion Expense (411.10)</t>
  </si>
  <si>
    <t>TOTAL Utility Operating Expenses (Enter Total of lines 4 thru 24)</t>
  </si>
  <si>
    <t>Net Util Oper Inc (Enter Tot line 2 less 25) Carry to Pg117,line 27</t>
  </si>
  <si>
    <t>Net Utility Operating Income (Carried forward from page 114)</t>
  </si>
  <si>
    <t>Other Income and Deductions</t>
  </si>
  <si>
    <t>Other Income</t>
  </si>
  <si>
    <t>Nonutilty Operating Income</t>
  </si>
  <si>
    <t>Revenues From Merchandising, Jobbing and Contract Work (415)</t>
  </si>
  <si>
    <t>(Less) Costs and Exp. of Merchandising, Job. &amp; Contract Work (416)</t>
  </si>
  <si>
    <t>Revenues From Nonutility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</si>
  <si>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</si>
  <si>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</si>
  <si>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</si>
  <si>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</si>
  <si>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</si>
  <si>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</si>
  <si>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</si>
  <si>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TOTAL Other Income (Enter Total of lines 31 thru 40)</t>
  </si>
  <si>
    <t>Other Income Deductions</t>
  </si>
  <si>
    <t>Loss on Disposition of Property (421.2)</t>
  </si>
  <si>
    <t>Miscellaneous Amortization (425)</t>
  </si>
  <si>
    <t>Donations (426.1)</t>
  </si>
  <si>
    <t>Life Insurance (426.2)</t>
  </si>
  <si>
    <t>Penalties (426.3)</t>
  </si>
  <si>
    <t>Exp. for Certain Civic, Political &amp; Related Activities (426.4)</t>
  </si>
  <si>
    <t>Other Deductions (426.5)</t>
  </si>
  <si>
    <t>TOTAL Other Income Deductions (Total of lines 43 thru 49)</t>
  </si>
  <si>
    <t>Taxes Applic. to Other Income and Deductions</t>
  </si>
  <si>
    <t>Taxes Other Than Income Taxes (408.2)</t>
  </si>
  <si>
    <t>Income Taxes-Federal (409.2)</t>
  </si>
  <si>
    <t>Income Taxes-Other (409.2)</t>
  </si>
  <si>
    <t>Provision for Deferred Inc. Taxes (410.2)</t>
  </si>
  <si>
    <t>(Less) Provision for Deferred Income Taxes-Cr. (411.2)</t>
  </si>
  <si>
    <t>Investment Tax Credit Adj.-Net (411.5)</t>
  </si>
  <si>
    <t>(Less) Investment Tax Credits (420)</t>
  </si>
  <si>
    <t>TOTAL Taxes on Other Income and Deductions (Total of lines 52-58)</t>
  </si>
  <si>
    <t>Net Other Income and Deductions (Total of lines 41, 50, 59)</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</si>
  <si>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</si>
  <si>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</si>
  <si>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</si>
  <si>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</si>
  <si>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</si>
  <si>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</si>
  <si>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</si>
  <si>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</si>
  <si>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Construction-Cr. (432)</t>
  </si>
  <si>
    <t>Net Interest Charges (Total of lines 62 thru 69)</t>
  </si>
  <si>
    <t>Income Before Extraordinary Items (Total of lines 27, 60 and 70)</t>
  </si>
  <si>
    <t>Extraordinary Items</t>
  </si>
  <si>
    <t>Extraordinary Income (434)</t>
  </si>
  <si>
    <t>(Less) Extraordinary Deductions (435)</t>
  </si>
  <si>
    <t>Net Extraordinary Items (Total of line 73 less line 74)</t>
  </si>
  <si>
    <t>Income Taxes-Federal and Other (409.3)</t>
  </si>
  <si>
    <t>Extraordinary Items After Taxes (line 75 less line 76)</t>
  </si>
  <si>
    <t>Net Income (Total of line 71 and 77)</t>
  </si>
  <si>
    <t>SUMMARY OF UTILITY PLANT AND ACCUMULATED PROVISIONS FOR DEPRECIATION. AMORTIZATION AND DEPLETION</t>
  </si>
  <si>
    <t>Total (3 thru 7)</t>
  </si>
  <si>
    <t>Total In Service (18 thru 21)</t>
  </si>
  <si>
    <t>Total Leased to Others (24 &amp; 25)</t>
  </si>
  <si>
    <t>Net Utility Plant (13 less 14)</t>
  </si>
  <si>
    <t>REGULATORY COMMISSION EXPENSES (Continued)</t>
  </si>
  <si>
    <t>Year/Period of Report End of 2014/Q4</t>
  </si>
  <si>
    <t xml:space="preserve">Date of Report
</t>
  </si>
  <si>
    <t xml:space="preserve">Date of Report 
</t>
  </si>
  <si>
    <t xml:space="preserve">Date of Report (Mo, Da, Yr)
</t>
  </si>
  <si>
    <t>(2)A Resubmission</t>
  </si>
  <si>
    <t>Date of Report</t>
  </si>
  <si>
    <t>Year/Period of Report End of 
2014/Q4</t>
  </si>
  <si>
    <r>
      <rPr>
        <sz val="8"/>
        <rFont val="Arial"/>
        <family val="2"/>
      </rPr>
      <t xml:space="preserve">Date of Report </t>
    </r>
    <r>
      <rPr>
        <sz val="8"/>
        <rFont val="Arial"/>
        <family val="2"/>
      </rPr>
      <t>(Mo, Da, Yr)</t>
    </r>
  </si>
  <si>
    <r>
      <rPr>
        <sz val="8"/>
        <rFont val="Arial"/>
        <family val="2"/>
      </rPr>
      <t>ELECTRIC OPERATING REVENUES (Account 400)</t>
    </r>
  </si>
  <si>
    <r>
      <rPr>
        <sz val="8"/>
        <rFont val="Arial"/>
        <family val="2"/>
      </rPr>
      <t xml:space="preserve">Title of Account
</t>
    </r>
    <r>
      <rPr>
        <sz val="8"/>
        <rFont val="Arial"/>
        <family val="2"/>
      </rPr>
      <t>(a)</t>
    </r>
  </si>
  <si>
    <r>
      <rPr>
        <sz val="8.5"/>
        <rFont val="Arial Narrow"/>
        <family val="2"/>
      </rPr>
      <t xml:space="preserve">Operating Revenues Year
</t>
    </r>
    <r>
      <rPr>
        <sz val="8.5"/>
        <rFont val="Arial Narrow"/>
        <family val="2"/>
      </rPr>
      <t xml:space="preserve">to Date Quarterly/Annual
</t>
    </r>
    <r>
      <rPr>
        <sz val="8"/>
        <rFont val="Arial"/>
        <family val="2"/>
      </rPr>
      <t>(b)</t>
    </r>
  </si>
  <si>
    <r>
      <rPr>
        <sz val="8.5"/>
        <rFont val="Arial Narrow"/>
        <family val="2"/>
      </rPr>
      <t xml:space="preserve">Operating Revenues
</t>
    </r>
    <r>
      <rPr>
        <sz val="8.5"/>
        <rFont val="Arial Narrow"/>
        <family val="2"/>
      </rPr>
      <t xml:space="preserve">Previous year (no Quarterly)
</t>
    </r>
    <r>
      <rPr>
        <sz val="8"/>
        <rFont val="Arial"/>
        <family val="2"/>
      </rPr>
      <t>(c)</t>
    </r>
  </si>
  <si>
    <r>
      <rPr>
        <sz val="8"/>
        <rFont val="Arial"/>
        <family val="2"/>
      </rPr>
      <t>(450) Forfeited Discounts</t>
    </r>
  </si>
  <si>
    <r>
      <rPr>
        <sz val="8"/>
        <rFont val="Arial"/>
        <family val="2"/>
      </rPr>
      <t>(451) Miscellaneous Service Revenues</t>
    </r>
  </si>
  <si>
    <r>
      <rPr>
        <sz val="8"/>
        <rFont val="Arial"/>
        <family val="2"/>
      </rPr>
      <t>(453) Sales of Water and Water Power</t>
    </r>
  </si>
  <si>
    <r>
      <rPr>
        <sz val="8"/>
        <rFont val="Arial"/>
        <family val="2"/>
      </rPr>
      <t>(455) Interdepartmental Rents</t>
    </r>
  </si>
  <si>
    <r>
      <rPr>
        <sz val="8"/>
        <rFont val="Arial"/>
        <family val="2"/>
      </rPr>
      <t>(456) Other Electric Revenues</t>
    </r>
  </si>
  <si>
    <r>
      <rPr>
        <sz val="8"/>
        <rFont val="Arial"/>
        <family val="2"/>
      </rPr>
      <t>(457.1) Regional Control Service Revenues</t>
    </r>
  </si>
  <si>
    <r>
      <rPr>
        <sz val="8"/>
        <rFont val="Arial"/>
        <family val="2"/>
      </rPr>
      <t>(457.2) Miscellaneous Revenues</t>
    </r>
  </si>
  <si>
    <t>(454) Rent from Electric Property</t>
  </si>
  <si>
    <t>TOTAL Transmission Revenues</t>
  </si>
  <si>
    <t>Transmission Revenues</t>
  </si>
  <si>
    <t>ELECTRIC PLANT IN SERVICE</t>
  </si>
  <si>
    <r>
      <rPr>
        <sz val="8"/>
        <rFont val="Arial"/>
        <family val="2"/>
      </rPr>
      <t xml:space="preserve">Account
</t>
    </r>
    <r>
      <rPr>
        <sz val="8"/>
        <rFont val="Arial"/>
        <family val="2"/>
      </rPr>
      <t>(a)</t>
    </r>
  </si>
  <si>
    <t>Balance
Beginning of Year 2014
(b)</t>
  </si>
  <si>
    <r>
      <rPr>
        <sz val="8"/>
        <rFont val="Arial"/>
        <family val="2"/>
      </rPr>
      <t xml:space="preserve">Additions
</t>
    </r>
    <r>
      <rPr>
        <sz val="8"/>
        <rFont val="Arial"/>
        <family val="2"/>
      </rPr>
      <t>(c)</t>
    </r>
  </si>
  <si>
    <t>Retirements
(d)</t>
  </si>
  <si>
    <t>Adjustments
(e)</t>
  </si>
  <si>
    <t>Transfers
(f)</t>
  </si>
  <si>
    <t>Balance at
End of Year 2014
(g)</t>
  </si>
  <si>
    <r>
      <rPr>
        <sz val="8"/>
        <rFont val="Arial"/>
        <family val="2"/>
      </rPr>
      <t>1. INTANGIBLE PLANT</t>
    </r>
  </si>
  <si>
    <r>
      <rPr>
        <sz val="8"/>
        <rFont val="Arial"/>
        <family val="2"/>
      </rPr>
      <t>(301) Organization</t>
    </r>
  </si>
  <si>
    <r>
      <rPr>
        <sz val="8"/>
        <rFont val="Arial"/>
        <family val="2"/>
      </rPr>
      <t>(302) Franchises and Consents</t>
    </r>
  </si>
  <si>
    <r>
      <rPr>
        <sz val="8"/>
        <rFont val="Arial"/>
        <family val="2"/>
      </rPr>
      <t>(303) Miscellaneous Intangible Plant</t>
    </r>
  </si>
  <si>
    <r>
      <rPr>
        <sz val="8"/>
        <rFont val="Arial"/>
        <family val="2"/>
      </rPr>
      <t>TOTAL Intangible Plant (Enter Total of lines 2, 3, and 4)</t>
    </r>
  </si>
  <si>
    <r>
      <rPr>
        <sz val="8"/>
        <rFont val="Arial"/>
        <family val="2"/>
      </rPr>
      <t>2. PRODUCTION PLANT</t>
    </r>
  </si>
  <si>
    <r>
      <rPr>
        <sz val="8"/>
        <rFont val="Arial"/>
        <family val="2"/>
      </rPr>
      <t>A. Steam Production Plant</t>
    </r>
  </si>
  <si>
    <r>
      <rPr>
        <sz val="8"/>
        <rFont val="Arial"/>
        <family val="2"/>
      </rPr>
      <t>(310) Land and Land Rights</t>
    </r>
  </si>
  <si>
    <r>
      <rPr>
        <sz val="8"/>
        <rFont val="Arial"/>
        <family val="2"/>
      </rPr>
      <t>(311) Structures and Improvements</t>
    </r>
  </si>
  <si>
    <r>
      <rPr>
        <sz val="8"/>
        <rFont val="Arial"/>
        <family val="2"/>
      </rPr>
      <t>(312) Boiler Plant Equipment</t>
    </r>
  </si>
  <si>
    <r>
      <rPr>
        <sz val="8"/>
        <rFont val="Arial"/>
        <family val="2"/>
      </rPr>
      <t>(313) Engines and Engine-Driven Generators</t>
    </r>
  </si>
  <si>
    <r>
      <rPr>
        <sz val="8"/>
        <rFont val="Arial"/>
        <family val="2"/>
      </rPr>
      <t>(314) Turbogenerator Units</t>
    </r>
  </si>
  <si>
    <r>
      <rPr>
        <sz val="8"/>
        <rFont val="Arial"/>
        <family val="2"/>
      </rPr>
      <t>(315) Accessory Electric Equipment</t>
    </r>
  </si>
  <si>
    <r>
      <rPr>
        <sz val="8"/>
        <rFont val="Arial"/>
        <family val="2"/>
      </rPr>
      <t>(316) Misc. Power Plant Equipment</t>
    </r>
  </si>
  <si>
    <r>
      <rPr>
        <sz val="8"/>
        <rFont val="Arial"/>
        <family val="2"/>
      </rPr>
      <t>(317) Asset Retirement Costs for Steam Production</t>
    </r>
  </si>
  <si>
    <r>
      <rPr>
        <sz val="8"/>
        <rFont val="Arial"/>
        <family val="2"/>
      </rPr>
      <t>B. Nuclear Production Plant</t>
    </r>
  </si>
  <si>
    <r>
      <rPr>
        <sz val="8"/>
        <rFont val="Arial"/>
        <family val="2"/>
      </rPr>
      <t>(320) Land and Land Rights</t>
    </r>
  </si>
  <si>
    <r>
      <rPr>
        <sz val="8"/>
        <rFont val="Arial"/>
        <family val="2"/>
      </rPr>
      <t>(321) Structures and Improvements</t>
    </r>
  </si>
  <si>
    <r>
      <rPr>
        <sz val="8"/>
        <rFont val="Arial"/>
        <family val="2"/>
      </rPr>
      <t>(322) Reactor Plant Equipment</t>
    </r>
  </si>
  <si>
    <r>
      <rPr>
        <sz val="8"/>
        <rFont val="Arial"/>
        <family val="2"/>
      </rPr>
      <t>(323) Turbogenerator Units</t>
    </r>
  </si>
  <si>
    <r>
      <rPr>
        <sz val="8"/>
        <rFont val="Arial"/>
        <family val="2"/>
      </rPr>
      <t>(324) Accessory Electric Equipment</t>
    </r>
  </si>
  <si>
    <r>
      <rPr>
        <sz val="8"/>
        <rFont val="Arial"/>
        <family val="2"/>
      </rPr>
      <t>(325) Misc. Power Plant Equipment</t>
    </r>
  </si>
  <si>
    <r>
      <rPr>
        <sz val="8"/>
        <rFont val="Arial"/>
        <family val="2"/>
      </rPr>
      <t>(326) Asset Retirement Costs for Nuclear Production</t>
    </r>
  </si>
  <si>
    <r>
      <rPr>
        <sz val="8"/>
        <rFont val="Arial"/>
        <family val="2"/>
      </rPr>
      <t>C. Hydraulic Production Plant</t>
    </r>
  </si>
  <si>
    <r>
      <rPr>
        <sz val="8"/>
        <rFont val="Arial"/>
        <family val="2"/>
      </rPr>
      <t>(330) Land and Land Rights</t>
    </r>
  </si>
  <si>
    <r>
      <rPr>
        <sz val="8"/>
        <rFont val="Arial"/>
        <family val="2"/>
      </rPr>
      <t>(331) Structures and Improvements</t>
    </r>
  </si>
  <si>
    <r>
      <rPr>
        <sz val="8"/>
        <rFont val="Arial"/>
        <family val="2"/>
      </rPr>
      <t>(332) Reservoirs, Dams, and Waterways</t>
    </r>
  </si>
  <si>
    <r>
      <rPr>
        <sz val="8"/>
        <rFont val="Arial"/>
        <family val="2"/>
      </rPr>
      <t>(333) Water Wheels, Turbines, and Generators</t>
    </r>
  </si>
  <si>
    <r>
      <rPr>
        <sz val="8"/>
        <rFont val="Arial"/>
        <family val="2"/>
      </rPr>
      <t>(334) Accessory Electric Equipment</t>
    </r>
  </si>
  <si>
    <r>
      <rPr>
        <sz val="8"/>
        <rFont val="Arial"/>
        <family val="2"/>
      </rPr>
      <t>(335) Misc. Power PLant Equipment</t>
    </r>
  </si>
  <si>
    <r>
      <rPr>
        <sz val="8"/>
        <rFont val="Arial"/>
        <family val="2"/>
      </rPr>
      <t>(336) Roads, Railroads, and Bridges</t>
    </r>
  </si>
  <si>
    <r>
      <rPr>
        <sz val="8"/>
        <rFont val="Arial"/>
        <family val="2"/>
      </rPr>
      <t>(337) Asset Retirement Costs for Hydraulic Production</t>
    </r>
  </si>
  <si>
    <r>
      <rPr>
        <sz val="8"/>
        <rFont val="Arial"/>
        <family val="2"/>
      </rPr>
      <t>D. Other Production Plant</t>
    </r>
  </si>
  <si>
    <r>
      <rPr>
        <sz val="8"/>
        <rFont val="Arial"/>
        <family val="2"/>
      </rPr>
      <t>(340) Land and Land Rights</t>
    </r>
  </si>
  <si>
    <r>
      <rPr>
        <sz val="8"/>
        <rFont val="Arial"/>
        <family val="2"/>
      </rPr>
      <t>(341) Structures and Improvements</t>
    </r>
  </si>
  <si>
    <r>
      <rPr>
        <sz val="8"/>
        <rFont val="Arial"/>
        <family val="2"/>
      </rPr>
      <t>(342) Fuel Holders, Products, and Accessories</t>
    </r>
  </si>
  <si>
    <r>
      <rPr>
        <sz val="8"/>
        <rFont val="Arial"/>
        <family val="2"/>
      </rPr>
      <t>(343) Prime Movers</t>
    </r>
  </si>
  <si>
    <r>
      <rPr>
        <sz val="8"/>
        <rFont val="Arial"/>
        <family val="2"/>
      </rPr>
      <t>(344) Generators</t>
    </r>
  </si>
  <si>
    <r>
      <rPr>
        <sz val="8"/>
        <rFont val="Arial"/>
        <family val="2"/>
      </rPr>
      <t>(345) Accessory Electric Equipment</t>
    </r>
  </si>
  <si>
    <r>
      <rPr>
        <sz val="8"/>
        <rFont val="Arial"/>
        <family val="2"/>
      </rPr>
      <t>(346) Misc. Power Plant Equipment</t>
    </r>
  </si>
  <si>
    <r>
      <rPr>
        <sz val="8"/>
        <rFont val="Arial"/>
        <family val="2"/>
      </rPr>
      <t>(347) Asset Retirement Costs for Other Production</t>
    </r>
  </si>
  <si>
    <t>ELECTRIC PLANT IN SERVICE  (Continued)</t>
  </si>
  <si>
    <t>ELECTRIC PLANT IN SERVICE (Continued)</t>
  </si>
  <si>
    <t>Additions
(c)</t>
  </si>
  <si>
    <t>3. TRANSMISSION PLANT</t>
  </si>
  <si>
    <t>(350) Land and Land Rights</t>
  </si>
  <si>
    <t>(352) Structures and Improvements</t>
  </si>
  <si>
    <t>(353) Station Equipment</t>
  </si>
  <si>
    <t>(354) Towers and Fixtures</t>
  </si>
  <si>
    <t>(355) Poles and Fixtures</t>
  </si>
  <si>
    <t>(356) Overhead Conductors and Devices</t>
  </si>
  <si>
    <t>(357) Underground Conduit</t>
  </si>
  <si>
    <t>(358) Underground Conductors and Devices</t>
  </si>
  <si>
    <t>(359) Roads and Trails</t>
  </si>
  <si>
    <t>(359.1) Asset Retirement Costs for Transmission Plant</t>
  </si>
  <si>
    <t>TOTAL Transmission Plant (Enter Total of lines 48 thru 57)</t>
  </si>
  <si>
    <t>4. DISTRIBUTION PLANT</t>
  </si>
  <si>
    <t>(360) Land and Land Rights</t>
  </si>
  <si>
    <t>(361) Structures and Improvements</t>
  </si>
  <si>
    <t>(362) Station Equipment</t>
  </si>
  <si>
    <t>(363) Storage Battery Equipment</t>
  </si>
  <si>
    <t>(364) Poles, Towers, and Fixtures</t>
  </si>
  <si>
    <t>(365) Overhead Conductors and Devices</t>
  </si>
  <si>
    <t>(366) Underground Conduit</t>
  </si>
  <si>
    <t>(367) Underground Conductors and Devices</t>
  </si>
  <si>
    <t>(368) Line Transformers</t>
  </si>
  <si>
    <t>(369) Services</t>
  </si>
  <si>
    <t>(370) Meters</t>
  </si>
  <si>
    <t>(371) Installations on Customer Premises</t>
  </si>
  <si>
    <t>(372) Leased Property on Customer Premises</t>
  </si>
  <si>
    <t>(373) Street Lighting and Signal Systems</t>
  </si>
  <si>
    <t>(374) Asset Retirement Costs for Distribution Plant</t>
  </si>
  <si>
    <t>TOTAL Distribution Plant (Enter Total of lines 60 thru 74)</t>
  </si>
  <si>
    <t>5. REGIONAL TRANSMISSION AND MARKET OPERATION PLANT</t>
  </si>
  <si>
    <t>(380) Land and Land Rights</t>
  </si>
  <si>
    <t>(381) Structures and Improvements</t>
  </si>
  <si>
    <t>(382) Computer Hardware</t>
  </si>
  <si>
    <t>(383) Computer Software</t>
  </si>
  <si>
    <t>(384) Communication Equipment</t>
  </si>
  <si>
    <t>(385) Miscellaneous Regional Transmission and Market Operation Plant</t>
  </si>
  <si>
    <t>(386) Asset Retirement Costs for Regional Transmission and Market Oper</t>
  </si>
  <si>
    <t>TOTAL Transmission and Market Operation Plant (Total lines 77 thru 83)</t>
  </si>
  <si>
    <t>6. GENERAL PLANT</t>
  </si>
  <si>
    <t>(389) Land and Land Rights</t>
  </si>
  <si>
    <t>(390) Structures and Improvements</t>
  </si>
  <si>
    <t>(391) Office Furniture and Equipment</t>
  </si>
  <si>
    <t>(392) Transportation Equipment</t>
  </si>
  <si>
    <t>(393) Stores Equipment</t>
  </si>
  <si>
    <t>(394) Tools, Shop and Garage Equipment</t>
  </si>
  <si>
    <t>(395) Laboratory Equipment</t>
  </si>
  <si>
    <t>(396) Power Operated Equipment</t>
  </si>
  <si>
    <t>(397) Communication Equipment</t>
  </si>
  <si>
    <t>(398) Miscellaneous Equipment</t>
  </si>
  <si>
    <t>SUBTOTAL (Enter Total of lines 86 thru 95)</t>
  </si>
  <si>
    <t>(399) Other Tangible Property</t>
  </si>
  <si>
    <t>(399.1) Asset Retirement Costs for General Plant</t>
  </si>
  <si>
    <t>TOTAL General Plant (Enter Total of lines 96, 97 and 98)</t>
  </si>
  <si>
    <t>TOTAL (Accounts 101 and 106)</t>
  </si>
  <si>
    <t>(102) Electric Plant Purchased (See Instr. 8)</t>
  </si>
  <si>
    <t>(Less) (102) Electric Plant Sold (See Instr. 8)</t>
  </si>
  <si>
    <t>(103) Experimental Plant Unclassified</t>
  </si>
  <si>
    <t>TOTAL Electric Plant in Service (Enter Total of lines 100 thru 103)</t>
  </si>
  <si>
    <t>ELECTRIC OPERATION AND MAINTENANCE EXPENSES</t>
  </si>
  <si>
    <t>2. TRANSMISSION EXPENSES</t>
  </si>
  <si>
    <t>(560) Operation Supervision and Engineering</t>
  </si>
  <si>
    <t>(561.1) Load Dispatch-Reliability</t>
  </si>
  <si>
    <t>(561.2) Load Dispatch-Monitor and Operate Transmission System</t>
  </si>
  <si>
    <t>(561.3) Load Dispatch-Transmission Service and Scheduling</t>
  </si>
  <si>
    <t>(561.4) Scheduling, System Control and Dispatch Services</t>
  </si>
  <si>
    <t>(561.5) Reliability, Planning and Standards Development</t>
  </si>
  <si>
    <t>(561.6) Transmission Service Studies</t>
  </si>
  <si>
    <t>(561.7) Generation Interconnection Studies</t>
  </si>
  <si>
    <t>(561.8) Reliability, Planning and Standards Development Services</t>
  </si>
  <si>
    <t>(562) Station Expenses</t>
  </si>
  <si>
    <t>(563) Overhead Lines Expenses</t>
  </si>
  <si>
    <t>(564) Underground Lines Expenses</t>
  </si>
  <si>
    <t>(565) Transmission of Electricity by Others</t>
  </si>
  <si>
    <t>(566) Miscellaneous Transmission Expenses</t>
  </si>
  <si>
    <t>(567) Rents</t>
  </si>
  <si>
    <t>TOTAL Operation (Enter Total of lines 83 thru 98)</t>
  </si>
  <si>
    <t>(568) Maintenance Supervision and Engineering</t>
  </si>
  <si>
    <t>(569) Maintenance of Structures</t>
  </si>
  <si>
    <t>(569.1) Maintenance of Computer Hardware</t>
  </si>
  <si>
    <t>(569.2) Maintenance of Computer Software</t>
  </si>
  <si>
    <t>(569.3) Maintenance of Communication Equipment</t>
  </si>
  <si>
    <t>(569.4) Maintenance of Miscellaneous Regional Transmission Plant</t>
  </si>
  <si>
    <t>(570) Maintenance of Station Equipment</t>
  </si>
  <si>
    <t>(571) Maintenance of Overhead Lines</t>
  </si>
  <si>
    <t>(572) Maintenance of Underground Lines</t>
  </si>
  <si>
    <t>(573) Maintenance of Miscellaneous Transmission Plant</t>
  </si>
  <si>
    <t>TOTAL Maintenance (Total of lines 101 thru 110)</t>
  </si>
  <si>
    <t>TOTAL Transmission Expenses (Total of lines 99 and 111)</t>
  </si>
  <si>
    <t>ELECTRIC OPERATION AND MAINTENANCE EXPENSES (Continued)</t>
  </si>
  <si>
    <t>3. REGIONAL MARKET EXPENSES</t>
  </si>
  <si>
    <t>(575.1) Operation Supervision</t>
  </si>
  <si>
    <t>(575.2) Day-Ahead and Real-Time Market Facilitation</t>
  </si>
  <si>
    <t>(575.3) Transmission Rights Market Facilitation</t>
  </si>
  <si>
    <t>(575.4) Capacity Market Facilitation</t>
  </si>
  <si>
    <t>(575.5) Ancillary Services Market Facilitation</t>
  </si>
  <si>
    <t>(575.6) Market Monitoring and Compliance</t>
  </si>
  <si>
    <t>(575.7) Market Facilitation, Monitoring and Compliance Services</t>
  </si>
  <si>
    <t>(575.8) Rents</t>
  </si>
  <si>
    <t>Total Operation (Lines 115 thru 122)</t>
  </si>
  <si>
    <t>(576.1) Maintenance of Structures and Improvements</t>
  </si>
  <si>
    <t>(576.2) Maintenance of Computer Hardware</t>
  </si>
  <si>
    <t>(576.3) Maintenance of Computer Software</t>
  </si>
  <si>
    <t>(576.4) Maintenance of Communication Equipment</t>
  </si>
  <si>
    <t>(576.5) Maintenance of Miscellaneous Market Operation Plant</t>
  </si>
  <si>
    <t>Total Maintenance (Lines 125 thru 129)</t>
  </si>
  <si>
    <t>TOTAL Regional Transmission and Market Op Expns (Total 123 and 130)</t>
  </si>
  <si>
    <t>4. DISTRIBUTION EXPENSES</t>
  </si>
  <si>
    <t>(580) Operation Supervision and Engineering</t>
  </si>
  <si>
    <t>(581) Load Dispatching</t>
  </si>
  <si>
    <t>(582) Station Expenses</t>
  </si>
  <si>
    <t>(583) Overhead Line Expenses</t>
  </si>
  <si>
    <t>(584) Underground Line Expenses</t>
  </si>
  <si>
    <t>(585) Street Lighting and Signal System Expenses</t>
  </si>
  <si>
    <t>(586) Meter Expenses</t>
  </si>
  <si>
    <t>(587) Customer Installations Expenses</t>
  </si>
  <si>
    <t>(588) Miscellaneous Expenses</t>
  </si>
  <si>
    <t>(589) Rents</t>
  </si>
  <si>
    <t>TOTAL Operation (Enter Total of lines 134 thru 143)</t>
  </si>
  <si>
    <t>(590) Maintenance Supervision and Engineering</t>
  </si>
  <si>
    <t>(591) Maintenance of Structures</t>
  </si>
  <si>
    <t>(592) Maintenance of Station Equipment</t>
  </si>
  <si>
    <t>(593) Maintenance of Overhead Lines</t>
  </si>
  <si>
    <t>(594) Maintenance of Underground Lines</t>
  </si>
  <si>
    <t>(595) Maintenance of Line Transformers</t>
  </si>
  <si>
    <t>(596) Maintenance of Street Lighting and Signal Systems</t>
  </si>
  <si>
    <t>(597) Maintenance of Meters</t>
  </si>
  <si>
    <t>(598) Maintenance of Miscellaneous Distribution Plant</t>
  </si>
  <si>
    <t>TOTAL Maintenance (Total of lines 146 thru 154)</t>
  </si>
  <si>
    <t>TOTAL Distribution Expenses (Total of lines 144 and 155)</t>
  </si>
  <si>
    <t>5. CUSTOMER ACCOUNTS EXPENSES</t>
  </si>
  <si>
    <t>(901) Supervision</t>
  </si>
  <si>
    <t>(902) Meter Reading Expenses</t>
  </si>
  <si>
    <t>(903) Customer Records and Collection Expenses</t>
  </si>
  <si>
    <t>(904) Uncollectible Accounts</t>
  </si>
  <si>
    <t>(905) Miscellaneous Customer Accounts Expenses</t>
  </si>
  <si>
    <t>TOTAL Customer Accounts Expenses (Total of lines 159 thru 163)</t>
  </si>
  <si>
    <t>6. CUSTOMER SERVICE AND INFORMATIONAL EXPENSES</t>
  </si>
  <si>
    <t>(907) Supervision</t>
  </si>
  <si>
    <t>(908) Customer Assistance Expenses</t>
  </si>
  <si>
    <t>(909) Informational and Instructional Expenses</t>
  </si>
  <si>
    <t>(910) Miscellaneous Customer Service and Informational Expenses</t>
  </si>
  <si>
    <t>TOTAL Customer Service and Information Expenses (Total 167 thru 170)</t>
  </si>
  <si>
    <t>7. SALES EXPENSES</t>
  </si>
  <si>
    <t>(911) Supervision</t>
  </si>
  <si>
    <t>(912) Demonstrating and Selling Expenses</t>
  </si>
  <si>
    <t>(913) Advertising Expenses</t>
  </si>
  <si>
    <t>(916) Miscellaneous Sales Expenses</t>
  </si>
  <si>
    <t>TOTAL Sales Expenses (Enter Total of lines 174 thru 177)</t>
  </si>
  <si>
    <t>8. ADMINISTRATIVE AND GENERAL EXPENSES</t>
  </si>
  <si>
    <t>(920) Administrative and General Salaries</t>
  </si>
  <si>
    <t>(921) Office Supplies and Expenses</t>
  </si>
  <si>
    <t>(Less) (922) Administrative Expenses Transferred-Credit</t>
  </si>
  <si>
    <t>(923) Outside Services Employed</t>
  </si>
  <si>
    <t>(924) Property Insurance</t>
  </si>
  <si>
    <t>(925) Injuries and Damages</t>
  </si>
  <si>
    <t>(926) Employee Pensions and Benefits</t>
  </si>
  <si>
    <t>(927) Franchise Requirements</t>
  </si>
  <si>
    <t>(928) Regulatory Commission Expenses</t>
  </si>
  <si>
    <t>(929) (Less) Duplicate Charges-Cr.</t>
  </si>
  <si>
    <t>(930) Obsolete/Excess Inventory</t>
  </si>
  <si>
    <t>(930.1) General Advertising Expenses</t>
  </si>
  <si>
    <t>(930.2) Miscellaneous General Expenses</t>
  </si>
  <si>
    <t>(930.5) R&amp;D Expenses</t>
  </si>
  <si>
    <t>(931) Rents</t>
  </si>
  <si>
    <t>TOTAL Operation (Enter Total of lines 181 thru 193)</t>
  </si>
  <si>
    <t>(935) Maintenance of General Plant</t>
  </si>
  <si>
    <t>TOTAL Administrative &amp; General Expenses (Total of lines 194 and 196)</t>
  </si>
  <si>
    <t>TOTAL Elec Op and Maint Expns (Total 80,112,131,156,164,171,178,197)</t>
  </si>
  <si>
    <r>
      <rPr>
        <sz val="10"/>
        <rFont val="Arial"/>
        <family val="2"/>
      </rPr>
      <t xml:space="preserve">Date of Report </t>
    </r>
    <r>
      <rPr>
        <i/>
        <sz val="10"/>
        <rFont val="Arial"/>
        <family val="2"/>
      </rPr>
      <t>(mo, da, yr)</t>
    </r>
  </si>
  <si>
    <r>
      <rPr>
        <sz val="10"/>
        <rFont val="Arial"/>
        <family val="2"/>
      </rPr>
      <t>COMPARATIVE BALANCE SHEET (LIABILITIES AND OTHER CREDITS)</t>
    </r>
    <r>
      <rPr>
        <sz val="8"/>
        <rFont val="Arial"/>
        <family val="2"/>
      </rPr>
      <t>(continued)</t>
    </r>
  </si>
  <si>
    <r>
      <rPr>
        <sz val="8"/>
        <rFont val="Arial"/>
        <family val="2"/>
      </rPr>
      <t>Matured Interest (240)</t>
    </r>
  </si>
  <si>
    <r>
      <rPr>
        <sz val="8"/>
        <rFont val="Arial"/>
        <family val="2"/>
      </rPr>
      <t>Tax Collections Payable (241)</t>
    </r>
  </si>
  <si>
    <r>
      <rPr>
        <sz val="8"/>
        <rFont val="Arial"/>
        <family val="2"/>
      </rPr>
      <t>Miscellaneous Current and Accrued Liabilities (242)</t>
    </r>
  </si>
  <si>
    <r>
      <rPr>
        <sz val="8"/>
        <rFont val="Arial"/>
        <family val="2"/>
      </rPr>
      <t>Obligations Under Capital Leases-Current (243)</t>
    </r>
  </si>
  <si>
    <r>
      <rPr>
        <sz val="8"/>
        <rFont val="Arial"/>
        <family val="2"/>
      </rPr>
      <t>Derivative Instrument Liabilities (244)</t>
    </r>
  </si>
  <si>
    <r>
      <rPr>
        <sz val="8"/>
        <rFont val="Arial"/>
        <family val="2"/>
      </rPr>
      <t>(Less) Long-Term Portion of Derivative Instrument Liabilities</t>
    </r>
  </si>
  <si>
    <r>
      <rPr>
        <sz val="8"/>
        <rFont val="Arial"/>
        <family val="2"/>
      </rPr>
      <t>Derivative Instrument Liabilities - Hedges (245)</t>
    </r>
  </si>
  <si>
    <r>
      <rPr>
        <sz val="8"/>
        <rFont val="Arial"/>
        <family val="2"/>
      </rPr>
      <t>(Less) Long-Term Portion of Derivative Instrument Liabilities-Hedges</t>
    </r>
  </si>
  <si>
    <r>
      <rPr>
        <sz val="8"/>
        <rFont val="Arial"/>
        <family val="2"/>
      </rPr>
      <t>Total Current and Accrued Liabilities (lines 37 through 53)</t>
    </r>
  </si>
  <si>
    <r>
      <rPr>
        <sz val="8"/>
        <rFont val="Arial"/>
        <family val="2"/>
      </rPr>
      <t>DEFERRED CREDITS</t>
    </r>
  </si>
  <si>
    <r>
      <rPr>
        <sz val="8"/>
        <rFont val="Arial"/>
        <family val="2"/>
      </rPr>
      <t>Customer Advances for Construction (252)</t>
    </r>
  </si>
  <si>
    <r>
      <rPr>
        <sz val="8"/>
        <rFont val="Arial"/>
        <family val="2"/>
      </rPr>
      <t>Accumulated Deferred Investment Tax Credits (255)</t>
    </r>
  </si>
  <si>
    <r>
      <rPr>
        <sz val="8"/>
        <rFont val="Arial"/>
        <family val="2"/>
      </rPr>
      <t>266-267</t>
    </r>
  </si>
  <si>
    <r>
      <rPr>
        <sz val="8"/>
        <rFont val="Arial"/>
        <family val="2"/>
      </rPr>
      <t>Deferred Gains from Disposition of Utility Plant (256)</t>
    </r>
  </si>
  <si>
    <r>
      <rPr>
        <sz val="8"/>
        <rFont val="Arial"/>
        <family val="2"/>
      </rPr>
      <t>Other Deferred Credits (253)</t>
    </r>
  </si>
  <si>
    <r>
      <rPr>
        <sz val="8"/>
        <rFont val="Arial"/>
        <family val="2"/>
      </rPr>
      <t>Other Regulatory Liabilities (254)</t>
    </r>
  </si>
  <si>
    <r>
      <rPr>
        <sz val="8"/>
        <rFont val="Arial"/>
        <family val="2"/>
      </rPr>
      <t>Unamortized Gain on Reaquired Debt (257)</t>
    </r>
  </si>
  <si>
    <r>
      <rPr>
        <sz val="8"/>
        <rFont val="Arial"/>
        <family val="2"/>
      </rPr>
      <t>Accum. Deferred Income Taxes-Accel. Amort.(281)</t>
    </r>
  </si>
  <si>
    <r>
      <rPr>
        <sz val="8"/>
        <rFont val="Arial"/>
        <family val="2"/>
      </rPr>
      <t>272-277</t>
    </r>
  </si>
  <si>
    <r>
      <rPr>
        <sz val="8"/>
        <rFont val="Arial"/>
        <family val="2"/>
      </rPr>
      <t>Accum. Deferred Income Taxes-Other Property (282)</t>
    </r>
  </si>
  <si>
    <r>
      <rPr>
        <sz val="8"/>
        <rFont val="Arial"/>
        <family val="2"/>
      </rPr>
      <t>Accum. Deferred Income Taxes-Other (283)</t>
    </r>
  </si>
  <si>
    <r>
      <rPr>
        <sz val="8"/>
        <rFont val="Arial"/>
        <family val="2"/>
      </rPr>
      <t>Total Deferred Credits (lines 56 through 64)</t>
    </r>
  </si>
  <si>
    <r>
      <rPr>
        <sz val="8"/>
        <rFont val="Arial"/>
        <family val="2"/>
      </rPr>
      <t>TOTAL LIABILITIES AND STOCKHOLDER EQUITY (lines 16, 24, 35, 54 and 65)</t>
    </r>
  </si>
  <si>
    <r>
      <rPr>
        <sz val="8"/>
        <rFont val="Arial"/>
        <family val="2"/>
      </rPr>
      <t>TAXES ACCRUED, PREPAID AND CHARGED DURING YEAR</t>
    </r>
  </si>
  <si>
    <r>
      <rPr>
        <sz val="8"/>
        <rFont val="Arial"/>
        <family val="2"/>
      </rPr>
      <t>1.</t>
    </r>
    <r>
      <rPr>
        <sz val="8"/>
        <rFont val="Arial"/>
        <family val="2"/>
      </rPr>
      <t xml:space="preserve">Give particulars (details) of the combined prepaid and accrued tax accounts and show the total taxes charged to operations and other accounts during </t>
    </r>
    <r>
      <rPr>
        <sz val="8"/>
        <rFont val="Arial"/>
        <family val="2"/>
      </rPr>
      <t xml:space="preserve">the year. Do not include gasoline and other sales taxes which have been charged to the accounts to which the taxed material was charged. If the </t>
    </r>
    <r>
      <rPr>
        <sz val="8"/>
        <rFont val="Arial"/>
        <family val="2"/>
      </rPr>
      <t xml:space="preserve">actual, or estimated amounts of such taxes are know, show the amounts in a footnote and designate whether estimated or actual amounts.
</t>
    </r>
    <r>
      <rPr>
        <sz val="8"/>
        <rFont val="Arial"/>
        <family val="2"/>
      </rPr>
      <t>2.</t>
    </r>
    <r>
      <rPr>
        <sz val="8"/>
        <rFont val="Arial"/>
        <family val="2"/>
      </rPr>
      <t xml:space="preserve">Include on this page, taxes paid during the year and charged direct to final accounts, (not charged to prepaid or accrued taxes.) </t>
    </r>
    <r>
      <rPr>
        <sz val="8"/>
        <rFont val="Arial"/>
        <family val="2"/>
      </rPr>
      <t xml:space="preserve">Enter the amounts in both columns (d) and (e). The balancing of this page is not affected by the inclusion of these taxes.
</t>
    </r>
    <r>
      <rPr>
        <sz val="8"/>
        <rFont val="Arial"/>
        <family val="2"/>
      </rPr>
      <t>3.</t>
    </r>
    <r>
      <rPr>
        <sz val="8"/>
        <rFont val="Arial"/>
        <family val="2"/>
      </rPr>
      <t xml:space="preserve">Include in column (d) taxes charged during the year, taxes charged to operations and other accounts through (a) accruals credited to taxes accrued, </t>
    </r>
    <r>
      <rPr>
        <sz val="8"/>
        <rFont val="Arial"/>
        <family val="2"/>
      </rPr>
      <t xml:space="preserve">(b)amounts credited to proportions of prepaid taxes chargeable to current year, and (c) taxes paid and charged direct to operations or accounts other </t>
    </r>
    <r>
      <rPr>
        <sz val="8"/>
        <rFont val="Arial"/>
        <family val="2"/>
      </rPr>
      <t xml:space="preserve">than accrued and prepaid tax accounts.
</t>
    </r>
    <r>
      <rPr>
        <sz val="8"/>
        <rFont val="Arial"/>
        <family val="2"/>
      </rPr>
      <t>4.</t>
    </r>
    <r>
      <rPr>
        <sz val="8"/>
        <rFont val="Arial"/>
        <family val="2"/>
      </rPr>
      <t>List the aggregate of each kind of tax in such manner that the total tax for each State and subdivision can readily be ascertained.</t>
    </r>
  </si>
  <si>
    <r>
      <rPr>
        <sz val="8"/>
        <rFont val="Arial"/>
        <family val="2"/>
      </rPr>
      <t xml:space="preserve">Kind of Tax
</t>
    </r>
    <r>
      <rPr>
        <sz val="8"/>
        <rFont val="Arial"/>
        <family val="2"/>
      </rPr>
      <t xml:space="preserve">(See instruction 5)
</t>
    </r>
    <r>
      <rPr>
        <sz val="8"/>
        <rFont val="Arial"/>
        <family val="2"/>
      </rPr>
      <t>(a)</t>
    </r>
  </si>
  <si>
    <r>
      <rPr>
        <sz val="8"/>
        <rFont val="Arial"/>
        <family val="2"/>
      </rPr>
      <t>BALANCE AT BEGINNING OF YEAR</t>
    </r>
  </si>
  <si>
    <r>
      <rPr>
        <sz val="8"/>
        <rFont val="Arial"/>
        <family val="2"/>
      </rPr>
      <t xml:space="preserve">Taxes </t>
    </r>
    <r>
      <rPr>
        <sz val="8"/>
        <rFont val="Arial"/>
        <family val="2"/>
      </rPr>
      <t xml:space="preserve">Charged </t>
    </r>
    <r>
      <rPr>
        <sz val="8"/>
        <rFont val="Arial"/>
        <family val="2"/>
      </rPr>
      <t xml:space="preserve">During </t>
    </r>
    <r>
      <rPr>
        <sz val="8"/>
        <rFont val="Arial"/>
        <family val="2"/>
      </rPr>
      <t xml:space="preserve">Year </t>
    </r>
    <r>
      <rPr>
        <sz val="8"/>
        <rFont val="Arial"/>
        <family val="2"/>
      </rPr>
      <t>(d)</t>
    </r>
  </si>
  <si>
    <r>
      <rPr>
        <sz val="8"/>
        <rFont val="Arial"/>
        <family val="2"/>
      </rPr>
      <t xml:space="preserve">Taxes </t>
    </r>
    <r>
      <rPr>
        <sz val="8"/>
        <rFont val="Arial"/>
        <family val="2"/>
      </rPr>
      <t xml:space="preserve">Paid </t>
    </r>
    <r>
      <rPr>
        <sz val="8"/>
        <rFont val="Arial"/>
        <family val="2"/>
      </rPr>
      <t xml:space="preserve">During </t>
    </r>
    <r>
      <rPr>
        <sz val="8"/>
        <rFont val="Arial"/>
        <family val="2"/>
      </rPr>
      <t xml:space="preserve">Year </t>
    </r>
    <r>
      <rPr>
        <sz val="8"/>
        <rFont val="Arial"/>
        <family val="2"/>
      </rPr>
      <t>(e)</t>
    </r>
  </si>
  <si>
    <r>
      <rPr>
        <sz val="8"/>
        <rFont val="Arial"/>
        <family val="2"/>
      </rPr>
      <t>Adjust-</t>
    </r>
    <r>
      <rPr>
        <sz val="10"/>
        <rFont val="Arial"/>
        <family val="2"/>
      </rPr>
      <t xml:space="preserve">
</t>
    </r>
    <r>
      <rPr>
        <sz val="8"/>
        <rFont val="Arial"/>
        <family val="2"/>
      </rPr>
      <t xml:space="preserve">ments
</t>
    </r>
    <r>
      <rPr>
        <sz val="8"/>
        <rFont val="Arial"/>
        <family val="2"/>
      </rPr>
      <t>(f)</t>
    </r>
  </si>
  <si>
    <r>
      <rPr>
        <sz val="8"/>
        <rFont val="Arial"/>
        <family val="2"/>
      </rPr>
      <t xml:space="preserve">Taxes Accrued
</t>
    </r>
    <r>
      <rPr>
        <sz val="8"/>
        <rFont val="Arial"/>
        <family val="2"/>
      </rPr>
      <t xml:space="preserve">(Account 236)
</t>
    </r>
    <r>
      <rPr>
        <sz val="8"/>
        <rFont val="Arial"/>
        <family val="2"/>
      </rPr>
      <t>(b)</t>
    </r>
  </si>
  <si>
    <r>
      <rPr>
        <sz val="8"/>
        <rFont val="Arial"/>
        <family val="2"/>
      </rPr>
      <t xml:space="preserve">Prepaid Taxes
</t>
    </r>
    <r>
      <rPr>
        <sz val="8"/>
        <rFont val="Arial"/>
        <family val="2"/>
      </rPr>
      <t xml:space="preserve">(Include in Account 165)
</t>
    </r>
    <r>
      <rPr>
        <sz val="8"/>
        <rFont val="Arial"/>
        <family val="2"/>
      </rPr>
      <t>(c)</t>
    </r>
  </si>
  <si>
    <r>
      <rPr>
        <sz val="8"/>
        <rFont val="Arial"/>
        <family val="2"/>
      </rPr>
      <t>TOTAL</t>
    </r>
  </si>
  <si>
    <r>
      <rPr>
        <sz val="8"/>
        <rFont val="Arial"/>
        <family val="2"/>
      </rPr>
      <t>TRANSMISSION LINES ADDED DURING YEAR</t>
    </r>
  </si>
  <si>
    <r>
      <rPr>
        <sz val="9"/>
        <rFont val="Arial"/>
        <family val="2"/>
      </rPr>
      <t>1.</t>
    </r>
    <r>
      <rPr>
        <sz val="9"/>
        <rFont val="Arial"/>
        <family val="2"/>
      </rPr>
      <t xml:space="preserve">Report below the information called for concerning Transmission lines added or altered during the year. It is not necessary to report </t>
    </r>
    <r>
      <rPr>
        <sz val="9"/>
        <rFont val="Arial"/>
        <family val="2"/>
      </rPr>
      <t xml:space="preserve">minor revisions of lines.
</t>
    </r>
    <r>
      <rPr>
        <sz val="9"/>
        <rFont val="Arial"/>
        <family val="2"/>
      </rPr>
      <t>2.</t>
    </r>
    <r>
      <rPr>
        <sz val="9"/>
        <rFont val="Arial"/>
        <family val="2"/>
      </rPr>
      <t xml:space="preserve">Provide separate subheadings for overhead and under- ground construction and show each transmission line separately. If actual </t>
    </r>
    <r>
      <rPr>
        <sz val="9"/>
        <rFont val="Arial"/>
        <family val="2"/>
      </rPr>
      <t>costs of competed construction are not readily available for reporting columns (l) to (o), it is permissible to report in these columns the</t>
    </r>
  </si>
  <si>
    <r>
      <rPr>
        <sz val="8"/>
        <rFont val="Arial"/>
        <family val="2"/>
      </rPr>
      <t>LINE DESIGNATION</t>
    </r>
  </si>
  <si>
    <r>
      <rPr>
        <sz val="8"/>
        <rFont val="Arial"/>
        <family val="2"/>
      </rPr>
      <t xml:space="preserve">Line
</t>
    </r>
    <r>
      <rPr>
        <sz val="8"/>
        <rFont val="Arial"/>
        <family val="2"/>
      </rPr>
      <t xml:space="preserve">Length
</t>
    </r>
    <r>
      <rPr>
        <sz val="8"/>
        <rFont val="Arial"/>
        <family val="2"/>
      </rPr>
      <t xml:space="preserve">in
</t>
    </r>
    <r>
      <rPr>
        <sz val="8"/>
        <rFont val="Arial"/>
        <family val="2"/>
      </rPr>
      <t xml:space="preserve">Miles
</t>
    </r>
    <r>
      <rPr>
        <sz val="8"/>
        <rFont val="Arial"/>
        <family val="2"/>
      </rPr>
      <t>(c)</t>
    </r>
  </si>
  <si>
    <r>
      <rPr>
        <sz val="8"/>
        <rFont val="Arial"/>
        <family val="2"/>
      </rPr>
      <t>SUPPORTING STRUCTURE</t>
    </r>
  </si>
  <si>
    <r>
      <rPr>
        <sz val="8"/>
        <rFont val="Arial"/>
        <family val="2"/>
      </rPr>
      <t>CIRCUITS PER STRUCTURE</t>
    </r>
  </si>
  <si>
    <r>
      <rPr>
        <sz val="8"/>
        <rFont val="Arial"/>
        <family val="2"/>
      </rPr>
      <t xml:space="preserve">From
</t>
    </r>
    <r>
      <rPr>
        <sz val="8"/>
        <rFont val="Arial"/>
        <family val="2"/>
      </rPr>
      <t>(a)</t>
    </r>
  </si>
  <si>
    <r>
      <rPr>
        <sz val="8"/>
        <rFont val="Arial"/>
        <family val="2"/>
      </rPr>
      <t xml:space="preserve">To
</t>
    </r>
    <r>
      <rPr>
        <sz val="8"/>
        <rFont val="Arial"/>
        <family val="2"/>
      </rPr>
      <t>(b)</t>
    </r>
  </si>
  <si>
    <r>
      <rPr>
        <sz val="8"/>
        <rFont val="Arial"/>
        <family val="2"/>
      </rPr>
      <t xml:space="preserve">Type
</t>
    </r>
    <r>
      <rPr>
        <sz val="8"/>
        <rFont val="Arial"/>
        <family val="2"/>
      </rPr>
      <t>(d)</t>
    </r>
  </si>
  <si>
    <r>
      <rPr>
        <sz val="8"/>
        <rFont val="Arial"/>
        <family val="2"/>
      </rPr>
      <t xml:space="preserve">Average
</t>
    </r>
    <r>
      <rPr>
        <sz val="8"/>
        <rFont val="Arial"/>
        <family val="2"/>
      </rPr>
      <t xml:space="preserve">Number per
</t>
    </r>
    <r>
      <rPr>
        <sz val="8"/>
        <rFont val="Arial"/>
        <family val="2"/>
      </rPr>
      <t xml:space="preserve">Miles
</t>
    </r>
    <r>
      <rPr>
        <sz val="8"/>
        <rFont val="Arial"/>
        <family val="2"/>
      </rPr>
      <t>(e)</t>
    </r>
  </si>
  <si>
    <r>
      <rPr>
        <sz val="8"/>
        <rFont val="Arial"/>
        <family val="2"/>
      </rPr>
      <t xml:space="preserve">Present
</t>
    </r>
    <r>
      <rPr>
        <sz val="8"/>
        <rFont val="Arial"/>
        <family val="2"/>
      </rPr>
      <t>(f)</t>
    </r>
  </si>
  <si>
    <r>
      <rPr>
        <sz val="8"/>
        <rFont val="Arial"/>
        <family val="2"/>
      </rPr>
      <t xml:space="preserve">Ultimate
</t>
    </r>
    <r>
      <rPr>
        <sz val="8"/>
        <rFont val="Arial"/>
        <family val="2"/>
      </rPr>
      <t>(g)</t>
    </r>
  </si>
  <si>
    <r>
      <t xml:space="preserve">This Report Is:
</t>
    </r>
    <r>
      <rPr>
        <sz val="8"/>
        <rFont val="Arial"/>
        <family val="2"/>
      </rPr>
      <t>(1)</t>
    </r>
    <r>
      <rPr>
        <sz val="8"/>
        <rFont val="Arial"/>
        <family val="2"/>
      </rPr>
      <t xml:space="preserve">An Original
</t>
    </r>
    <r>
      <rPr>
        <sz val="8"/>
        <rFont val="Arial"/>
        <family val="2"/>
      </rPr>
      <t>(2)</t>
    </r>
    <r>
      <rPr>
        <sz val="8"/>
        <rFont val="Arial"/>
        <family val="2"/>
      </rPr>
      <t>A Resubmission</t>
    </r>
  </si>
  <si>
    <r>
      <rPr>
        <sz val="8"/>
        <rFont val="Arial"/>
        <family val="2"/>
      </rPr>
      <t>LONG-TERM DEBT (Account 221, 222, 223 and 224)</t>
    </r>
  </si>
  <si>
    <r>
      <rPr>
        <sz val="8"/>
        <rFont val="Arial"/>
        <family val="2"/>
      </rPr>
      <t>LONG-TERM DEBT (Account 221, 222, 223 and 224) (Continued)</t>
    </r>
  </si>
  <si>
    <r>
      <rPr>
        <sz val="9"/>
        <rFont val="Arial"/>
        <family val="2"/>
      </rPr>
      <t>1.</t>
    </r>
    <r>
      <rPr>
        <sz val="9"/>
        <rFont val="Arial"/>
        <family val="2"/>
      </rPr>
      <t xml:space="preserve">Report by balance sheet account the particulars (details) concerning long-term debt included in Accounts 221, Bonds, 222, </t>
    </r>
    <r>
      <rPr>
        <sz val="9"/>
        <rFont val="Arial"/>
        <family val="2"/>
      </rPr>
      <t xml:space="preserve">Reacquired Bonds, 223, Advances from Associated Companies, and 224, Other long-Term Debt.
</t>
    </r>
    <r>
      <rPr>
        <sz val="9"/>
        <rFont val="Arial"/>
        <family val="2"/>
      </rPr>
      <t>2.</t>
    </r>
    <r>
      <rPr>
        <sz val="9"/>
        <rFont val="Arial"/>
        <family val="2"/>
      </rPr>
      <t xml:space="preserve">In column (a), for new issues, give Commission authorization numbers and dates.
</t>
    </r>
    <r>
      <rPr>
        <sz val="9"/>
        <rFont val="Arial"/>
        <family val="2"/>
      </rPr>
      <t>3.</t>
    </r>
    <r>
      <rPr>
        <sz val="9"/>
        <rFont val="Arial"/>
        <family val="2"/>
      </rPr>
      <t xml:space="preserve">For bonds assumed by the respondent, include in column (a) the name of the issuing company as well as a description of the bonds.
</t>
    </r>
    <r>
      <rPr>
        <sz val="9"/>
        <rFont val="Arial"/>
        <family val="2"/>
      </rPr>
      <t>4.</t>
    </r>
    <r>
      <rPr>
        <sz val="9"/>
        <rFont val="Arial"/>
        <family val="2"/>
      </rPr>
      <t xml:space="preserve">For advances from Associated Companies, report separately advances on notes and advances on open accounts. Designate </t>
    </r>
    <r>
      <rPr>
        <sz val="9"/>
        <rFont val="Arial"/>
        <family val="2"/>
      </rPr>
      <t xml:space="preserve">demand notes as such. Include in column (a) names of associated companies from which advances were received.
</t>
    </r>
    <r>
      <rPr>
        <sz val="9"/>
        <rFont val="Arial"/>
        <family val="2"/>
      </rPr>
      <t>5.</t>
    </r>
    <r>
      <rPr>
        <sz val="9"/>
        <rFont val="Arial"/>
        <family val="2"/>
      </rPr>
      <t xml:space="preserve">For receivers, certificates, show in column (a) the name of the court -and date of court order under which such certificates were </t>
    </r>
    <r>
      <rPr>
        <sz val="9"/>
        <rFont val="Arial"/>
        <family val="2"/>
      </rPr>
      <t xml:space="preserve">issued.
</t>
    </r>
    <r>
      <rPr>
        <sz val="9"/>
        <rFont val="Arial"/>
        <family val="2"/>
      </rPr>
      <t>6.</t>
    </r>
    <r>
      <rPr>
        <sz val="9"/>
        <rFont val="Arial"/>
        <family val="2"/>
      </rPr>
      <t xml:space="preserve">In column (b) show the principal amount of bonds or other long-term debt originally issued.
</t>
    </r>
    <r>
      <rPr>
        <sz val="9"/>
        <rFont val="Arial"/>
        <family val="2"/>
      </rPr>
      <t>7.</t>
    </r>
    <r>
      <rPr>
        <sz val="9"/>
        <rFont val="Arial"/>
        <family val="2"/>
      </rPr>
      <t xml:space="preserve">In column (c) show the expense, premium or discount with respect to the amount of bonds or other long-term debt originally issued.
</t>
    </r>
    <r>
      <rPr>
        <sz val="9"/>
        <rFont val="Arial"/>
        <family val="2"/>
      </rPr>
      <t>8.</t>
    </r>
    <r>
      <rPr>
        <sz val="9"/>
        <rFont val="Arial"/>
        <family val="2"/>
      </rPr>
      <t xml:space="preserve">For column (c) the total expenses should be listed first for each issuance, then the amount of premium (in parentheses) or discount. </t>
    </r>
    <r>
      <rPr>
        <sz val="9"/>
        <rFont val="Arial"/>
        <family val="2"/>
      </rPr>
      <t xml:space="preserve">Indicate the premium or discount with a notation, such as (P) or (D). The expenses, premium or discount should not be netted.
</t>
    </r>
    <r>
      <rPr>
        <sz val="9"/>
        <rFont val="Arial"/>
        <family val="2"/>
      </rPr>
      <t>9.</t>
    </r>
    <r>
      <rPr>
        <sz val="9"/>
        <rFont val="Arial"/>
        <family val="2"/>
      </rPr>
      <t xml:space="preserve">Furnish in a footnote particulars (details) regarding the treatment of unamortized debt expense, premium or discount associated with </t>
    </r>
    <r>
      <rPr>
        <sz val="9"/>
        <rFont val="Arial"/>
        <family val="2"/>
      </rPr>
      <t xml:space="preserve">issues redeemed during the year. Also, give in a footnote the date of the Commission’s authorization of treatment other than as </t>
    </r>
    <r>
      <rPr>
        <sz val="9"/>
        <rFont val="Arial"/>
        <family val="2"/>
      </rPr>
      <t>specified by the Uniform System of Accounts.</t>
    </r>
  </si>
  <si>
    <r>
      <rPr>
        <sz val="9"/>
        <rFont val="Arial"/>
        <family val="2"/>
      </rPr>
      <t>10.</t>
    </r>
    <r>
      <rPr>
        <sz val="9"/>
        <rFont val="Arial"/>
        <family val="2"/>
      </rPr>
      <t xml:space="preserve">Identify separate undisposed amounts applicable to issues which were redeemed in prior years.
</t>
    </r>
    <r>
      <rPr>
        <sz val="9"/>
        <rFont val="Arial"/>
        <family val="2"/>
      </rPr>
      <t>11.</t>
    </r>
    <r>
      <rPr>
        <sz val="9"/>
        <rFont val="Arial"/>
        <family val="2"/>
      </rPr>
      <t xml:space="preserve">Explain any debits and credits other than debited to Account 428, Amortization and Expense, or credited to Account 429, Premium </t>
    </r>
    <r>
      <rPr>
        <sz val="9"/>
        <rFont val="Arial"/>
        <family val="2"/>
      </rPr>
      <t xml:space="preserve">on Debt - Credit.
</t>
    </r>
    <r>
      <rPr>
        <sz val="9"/>
        <rFont val="Arial"/>
        <family val="2"/>
      </rPr>
      <t>12.</t>
    </r>
    <r>
      <rPr>
        <sz val="9"/>
        <rFont val="Arial"/>
        <family val="2"/>
      </rPr>
      <t xml:space="preserve">In a footnote, give explanatory (details) for Accounts 223 and 224 of net changes during the year. With respect to long-term </t>
    </r>
    <r>
      <rPr>
        <sz val="9"/>
        <rFont val="Arial"/>
        <family val="2"/>
      </rPr>
      <t xml:space="preserve">advances, show for each company: (a) principal advanced during year, (b) interest added to principal amount, and (c) principle repaid </t>
    </r>
    <r>
      <rPr>
        <sz val="9"/>
        <rFont val="Arial"/>
        <family val="2"/>
      </rPr>
      <t xml:space="preserve">during year. Give Commission authorization numbers and dates.
</t>
    </r>
    <r>
      <rPr>
        <sz val="9"/>
        <rFont val="Arial"/>
        <family val="2"/>
      </rPr>
      <t>13.</t>
    </r>
    <r>
      <rPr>
        <sz val="9"/>
        <rFont val="Arial"/>
        <family val="2"/>
      </rPr>
      <t xml:space="preserve">If the respondent has pledged any of its long-term debt securities give particulars (details) in a footnote including name of pledgee </t>
    </r>
    <r>
      <rPr>
        <sz val="9"/>
        <rFont val="Arial"/>
        <family val="2"/>
      </rPr>
      <t xml:space="preserve">and purpose of the pledge.
</t>
    </r>
    <r>
      <rPr>
        <sz val="9"/>
        <rFont val="Arial"/>
        <family val="2"/>
      </rPr>
      <t>14.</t>
    </r>
    <r>
      <rPr>
        <sz val="9"/>
        <rFont val="Arial"/>
        <family val="2"/>
      </rPr>
      <t xml:space="preserve">If the respondent has any long-term debt securities which have been nominally issued and are nominally outstanding at end of </t>
    </r>
    <r>
      <rPr>
        <sz val="9"/>
        <rFont val="Arial"/>
        <family val="2"/>
      </rPr>
      <t xml:space="preserve">year, describe such securities in a footnote.
</t>
    </r>
    <r>
      <rPr>
        <sz val="9"/>
        <rFont val="Arial"/>
        <family val="2"/>
      </rPr>
      <t>15.</t>
    </r>
    <r>
      <rPr>
        <sz val="9"/>
        <rFont val="Arial"/>
        <family val="2"/>
      </rPr>
      <t xml:space="preserve">If interest expense was incurred during the year on any obligations retired or reacquired before end of year, include such interest </t>
    </r>
    <r>
      <rPr>
        <sz val="9"/>
        <rFont val="Arial"/>
        <family val="2"/>
      </rPr>
      <t xml:space="preserve">expense in column (i). Explain in a footnote any difference between the total of column (i) and the total of Account 427, interest on </t>
    </r>
    <r>
      <rPr>
        <sz val="9"/>
        <rFont val="Arial"/>
        <family val="2"/>
      </rPr>
      <t xml:space="preserve">Long-Term Debt and Account 430, Interest on Debt to Associated Companies.
</t>
    </r>
    <r>
      <rPr>
        <sz val="9"/>
        <rFont val="Arial"/>
        <family val="2"/>
      </rPr>
      <t>16.</t>
    </r>
    <r>
      <rPr>
        <sz val="9"/>
        <rFont val="Arial"/>
        <family val="2"/>
      </rPr>
      <t>Give particulars (details) concerning any long-term debt authorized by a regulatory commission but not yet issued.</t>
    </r>
  </si>
  <si>
    <r>
      <rPr>
        <sz val="8"/>
        <rFont val="Arial"/>
        <family val="2"/>
      </rPr>
      <t xml:space="preserve">Class and Series of Obligation, Coupon Rate
</t>
    </r>
    <r>
      <rPr>
        <sz val="8"/>
        <rFont val="Arial"/>
        <family val="2"/>
      </rPr>
      <t xml:space="preserve">(For new issue, give commission Authorization numbers and dates)
</t>
    </r>
    <r>
      <rPr>
        <sz val="8"/>
        <rFont val="Arial"/>
        <family val="2"/>
      </rPr>
      <t>(a)</t>
    </r>
  </si>
  <si>
    <r>
      <rPr>
        <sz val="8"/>
        <rFont val="Arial"/>
        <family val="2"/>
      </rPr>
      <t xml:space="preserve">Principal Amount
</t>
    </r>
    <r>
      <rPr>
        <sz val="8"/>
        <rFont val="Arial"/>
        <family val="2"/>
      </rPr>
      <t xml:space="preserve">Of Debt issued
</t>
    </r>
    <r>
      <rPr>
        <sz val="8"/>
        <rFont val="Arial"/>
        <family val="2"/>
      </rPr>
      <t>(b)</t>
    </r>
  </si>
  <si>
    <r>
      <rPr>
        <sz val="8"/>
        <rFont val="Arial"/>
        <family val="2"/>
      </rPr>
      <t xml:space="preserve">Total expense, </t>
    </r>
    <r>
      <rPr>
        <sz val="8"/>
        <rFont val="Arial"/>
        <family val="2"/>
      </rPr>
      <t xml:space="preserve">Premium or Discount
</t>
    </r>
    <r>
      <rPr>
        <sz val="8"/>
        <rFont val="Arial"/>
        <family val="2"/>
      </rPr>
      <t>(c)</t>
    </r>
  </si>
  <si>
    <r>
      <rPr>
        <sz val="8"/>
        <rFont val="Arial"/>
        <family val="2"/>
      </rPr>
      <t>Nominal Date</t>
    </r>
  </si>
  <si>
    <r>
      <rPr>
        <sz val="8"/>
        <rFont val="Arial"/>
        <family val="2"/>
      </rPr>
      <t>Date of</t>
    </r>
  </si>
  <si>
    <r>
      <rPr>
        <sz val="8"/>
        <rFont val="Arial"/>
        <family val="2"/>
      </rPr>
      <t>AMORTIZATION PERIOD</t>
    </r>
  </si>
  <si>
    <r>
      <rPr>
        <sz val="8"/>
        <rFont val="Arial"/>
        <family val="2"/>
      </rPr>
      <t xml:space="preserve">of Issue
</t>
    </r>
    <r>
      <rPr>
        <sz val="8"/>
        <rFont val="Arial"/>
        <family val="2"/>
      </rPr>
      <t>(d)</t>
    </r>
  </si>
  <si>
    <r>
      <rPr>
        <sz val="8"/>
        <rFont val="Arial"/>
        <family val="2"/>
      </rPr>
      <t xml:space="preserve">Maturity
</t>
    </r>
    <r>
      <rPr>
        <sz val="8"/>
        <rFont val="Arial"/>
        <family val="2"/>
      </rPr>
      <t>(e)</t>
    </r>
  </si>
  <si>
    <r>
      <rPr>
        <sz val="8"/>
        <rFont val="Arial"/>
        <family val="2"/>
      </rPr>
      <t xml:space="preserve">Date From
</t>
    </r>
    <r>
      <rPr>
        <sz val="8"/>
        <rFont val="Arial"/>
        <family val="2"/>
      </rPr>
      <t>(f)</t>
    </r>
  </si>
  <si>
    <r>
      <rPr>
        <sz val="8"/>
        <rFont val="Arial"/>
        <family val="2"/>
      </rPr>
      <t xml:space="preserve">Date To
</t>
    </r>
    <r>
      <rPr>
        <sz val="8"/>
        <rFont val="Arial"/>
        <family val="2"/>
      </rPr>
      <t>(g)</t>
    </r>
  </si>
  <si>
    <t>Series 2003A Revenue Bonds</t>
  </si>
  <si>
    <t>P</t>
  </si>
  <si>
    <t>Series 2007A Revenue Bonds</t>
  </si>
  <si>
    <t>D</t>
  </si>
  <si>
    <t xml:space="preserve">Series 2007B Revenue Bonds    </t>
  </si>
  <si>
    <t xml:space="preserve">Series 2007C Revenue Bonds  </t>
  </si>
  <si>
    <t xml:space="preserve">Series 2011A Revenue Bonds  </t>
  </si>
  <si>
    <t>2012 Subordinated Notes - EFC (Private Placement)</t>
  </si>
  <si>
    <t>Extended Municipal Commercial Paper Series 1</t>
  </si>
  <si>
    <t>Adjustable Rate Tender Notes     Footnote 1)</t>
  </si>
  <si>
    <t xml:space="preserve">Amortized Issuance Costs </t>
  </si>
  <si>
    <t>1) Interest includes fees for remarketing, swap expense and fees for bank liquidity facility as applicable</t>
  </si>
  <si>
    <t>Book Cost of Asset Retirement Costs Retired</t>
  </si>
  <si>
    <t>DEPRECIATION AND AMORTIZATION OF ELECTRIC PLANT (Account 403, 404, 405)
(Except amortization of aquisition adjustments)</t>
  </si>
  <si>
    <t>Average
Remaining
Life
(g)</t>
  </si>
  <si>
    <r>
      <rPr>
        <sz val="10"/>
        <rFont val="Arial"/>
        <family val="2"/>
      </rPr>
      <t xml:space="preserve">This Report Is:
</t>
    </r>
    <r>
      <rPr>
        <sz val="10"/>
        <rFont val="Arial"/>
        <family val="2"/>
      </rPr>
      <t>(1)</t>
    </r>
    <r>
      <rPr>
        <sz val="10"/>
        <rFont val="Arial"/>
        <family val="2"/>
      </rPr>
      <t xml:space="preserve">An Original
</t>
    </r>
    <r>
      <rPr>
        <sz val="10"/>
        <rFont val="Arial"/>
        <family val="2"/>
      </rPr>
      <t>(2)</t>
    </r>
    <r>
      <rPr>
        <sz val="10"/>
        <rFont val="Arial"/>
        <family val="2"/>
      </rPr>
      <t>A Resubmission</t>
    </r>
  </si>
  <si>
    <r>
      <rPr>
        <sz val="10"/>
        <rFont val="Arial"/>
        <family val="2"/>
      </rPr>
      <t xml:space="preserve">Date of Report </t>
    </r>
    <r>
      <rPr>
        <i/>
        <sz val="10"/>
        <rFont val="Arial"/>
        <family val="2"/>
      </rPr>
      <t>(Mo, Da, Yr)</t>
    </r>
  </si>
  <si>
    <r>
      <rPr>
        <sz val="8"/>
        <rFont val="Arial"/>
        <family val="2"/>
      </rPr>
      <t>(Less) Noncurrent Portion of Allowances</t>
    </r>
  </si>
  <si>
    <r>
      <rPr>
        <sz val="8"/>
        <rFont val="Arial"/>
        <family val="2"/>
      </rPr>
      <t>Stores Expense Undistributed (163)</t>
    </r>
  </si>
  <si>
    <r>
      <rPr>
        <sz val="8"/>
        <rFont val="Arial"/>
        <family val="2"/>
      </rPr>
      <t>Gas Stored Underground - Current (164.1)</t>
    </r>
  </si>
  <si>
    <r>
      <rPr>
        <sz val="8"/>
        <rFont val="Arial"/>
        <family val="2"/>
      </rPr>
      <t>Liquefied Natural Gas Stored and Held for Processing (164.2-164.3)</t>
    </r>
  </si>
  <si>
    <r>
      <rPr>
        <sz val="8"/>
        <rFont val="Arial"/>
        <family val="2"/>
      </rPr>
      <t>Prepayments (165)</t>
    </r>
  </si>
  <si>
    <r>
      <rPr>
        <sz val="8"/>
        <rFont val="Arial"/>
        <family val="2"/>
      </rPr>
      <t>Advances for Gas (166-167)</t>
    </r>
  </si>
  <si>
    <r>
      <rPr>
        <sz val="8"/>
        <rFont val="Arial"/>
        <family val="2"/>
      </rPr>
      <t>Interest and Dividends Receivable (171)</t>
    </r>
  </si>
  <si>
    <r>
      <rPr>
        <sz val="8"/>
        <rFont val="Arial"/>
        <family val="2"/>
      </rPr>
      <t>Rents Receivable (172)</t>
    </r>
  </si>
  <si>
    <r>
      <rPr>
        <sz val="8"/>
        <rFont val="Arial"/>
        <family val="2"/>
      </rPr>
      <t>Accrued Utility Revenues (173)</t>
    </r>
  </si>
  <si>
    <r>
      <rPr>
        <sz val="8"/>
        <rFont val="Arial"/>
        <family val="2"/>
      </rPr>
      <t>Miscellaneous Current and Accrued Assets (174)</t>
    </r>
  </si>
  <si>
    <r>
      <rPr>
        <sz val="8"/>
        <rFont val="Arial"/>
        <family val="2"/>
      </rPr>
      <t>Derivative Instrument Assets (175)</t>
    </r>
  </si>
  <si>
    <r>
      <rPr>
        <sz val="8"/>
        <rFont val="Arial"/>
        <family val="2"/>
      </rPr>
      <t>(Less) Long-Term Portion of Derivative Instrument Assets (175)</t>
    </r>
  </si>
  <si>
    <r>
      <rPr>
        <sz val="8"/>
        <rFont val="Arial"/>
        <family val="2"/>
      </rPr>
      <t>Derivative Instrument Assets - Hedges (176)</t>
    </r>
  </si>
  <si>
    <r>
      <rPr>
        <sz val="8"/>
        <rFont val="Arial"/>
        <family val="2"/>
      </rPr>
      <t>(Less) Long-Term Portion of Derivative Instrument Assets - Hedges (176</t>
    </r>
  </si>
  <si>
    <r>
      <rPr>
        <sz val="8"/>
        <rFont val="Arial"/>
        <family val="2"/>
      </rPr>
      <t>Total Current and Accrued Assets (Lines 34 through 66)</t>
    </r>
  </si>
  <si>
    <r>
      <rPr>
        <b/>
        <sz val="8"/>
        <rFont val="Arial"/>
        <family val="2"/>
      </rPr>
      <t>DEFERRED DEBITS</t>
    </r>
  </si>
  <si>
    <r>
      <rPr>
        <sz val="8"/>
        <rFont val="Arial"/>
        <family val="2"/>
      </rPr>
      <t>Unamortized Debt Expenses (181)</t>
    </r>
  </si>
  <si>
    <r>
      <rPr>
        <sz val="8"/>
        <rFont val="Arial"/>
        <family val="2"/>
      </rPr>
      <t>Extraordinary Property Losses (182.1)</t>
    </r>
  </si>
  <si>
    <r>
      <rPr>
        <sz val="8"/>
        <rFont val="Arial"/>
        <family val="2"/>
      </rPr>
      <t>230a</t>
    </r>
  </si>
  <si>
    <r>
      <rPr>
        <sz val="8"/>
        <rFont val="Arial"/>
        <family val="2"/>
      </rPr>
      <t>Unrecovered Plant and Regulatory Study Costs (182.2)</t>
    </r>
  </si>
  <si>
    <r>
      <rPr>
        <sz val="8"/>
        <rFont val="Arial"/>
        <family val="2"/>
      </rPr>
      <t>230b</t>
    </r>
  </si>
  <si>
    <r>
      <rPr>
        <sz val="8"/>
        <rFont val="Arial"/>
        <family val="2"/>
      </rPr>
      <t>Other Regulatory Assets (182.3)</t>
    </r>
  </si>
  <si>
    <r>
      <rPr>
        <sz val="8"/>
        <rFont val="Arial"/>
        <family val="2"/>
      </rPr>
      <t>Prelim. Survey and Investigation Charges (Electric) (183)</t>
    </r>
  </si>
  <si>
    <r>
      <rPr>
        <sz val="8"/>
        <rFont val="Arial"/>
        <family val="2"/>
      </rPr>
      <t>Preliminary Natural Gas Survey and Investigation Charges 183.1)</t>
    </r>
  </si>
  <si>
    <r>
      <rPr>
        <sz val="8"/>
        <rFont val="Arial"/>
        <family val="2"/>
      </rPr>
      <t>Other Preliminary Survey and Investigation Charges (183.2)</t>
    </r>
  </si>
  <si>
    <r>
      <rPr>
        <sz val="8"/>
        <rFont val="Arial"/>
        <family val="2"/>
      </rPr>
      <t>Clearing Accounts (184)</t>
    </r>
  </si>
  <si>
    <r>
      <rPr>
        <sz val="8"/>
        <rFont val="Arial"/>
        <family val="2"/>
      </rPr>
      <t>Temporary Facilities (185)</t>
    </r>
  </si>
  <si>
    <r>
      <rPr>
        <sz val="8"/>
        <rFont val="Arial"/>
        <family val="2"/>
      </rPr>
      <t>Miscellaneous Deferred Debits (186)</t>
    </r>
  </si>
  <si>
    <r>
      <rPr>
        <sz val="8"/>
        <rFont val="Arial"/>
        <family val="2"/>
      </rPr>
      <t>Def. Losses from Disposition of Utility Plt. (187)</t>
    </r>
  </si>
  <si>
    <r>
      <rPr>
        <sz val="8"/>
        <rFont val="Arial"/>
        <family val="2"/>
      </rPr>
      <t>Research, Devel. and Demonstration Expend. (188)</t>
    </r>
  </si>
  <si>
    <r>
      <rPr>
        <sz val="8"/>
        <rFont val="Arial"/>
        <family val="2"/>
      </rPr>
      <t>352-353</t>
    </r>
  </si>
  <si>
    <r>
      <rPr>
        <sz val="8"/>
        <rFont val="Arial"/>
        <family val="2"/>
      </rPr>
      <t>Unamortized Loss on Reaquired Debt (189)</t>
    </r>
  </si>
  <si>
    <r>
      <rPr>
        <sz val="8"/>
        <rFont val="Arial"/>
        <family val="2"/>
      </rPr>
      <t>Accumulated Deferred Income Taxes (190)</t>
    </r>
  </si>
  <si>
    <r>
      <rPr>
        <sz val="8"/>
        <rFont val="Arial"/>
        <family val="2"/>
      </rPr>
      <t>Unrecovered Purchased Gas Costs (191)</t>
    </r>
  </si>
  <si>
    <r>
      <rPr>
        <sz val="8"/>
        <rFont val="Arial"/>
        <family val="2"/>
      </rPr>
      <t>Total Deferred Debits (lines 69 through 83)</t>
    </r>
  </si>
  <si>
    <r>
      <rPr>
        <sz val="8"/>
        <rFont val="Arial"/>
        <family val="2"/>
      </rPr>
      <t>TOTAL ASSETS (lines 14-16, 32, 67, and 84)</t>
    </r>
  </si>
  <si>
    <t>Bond ( Account 221)</t>
  </si>
  <si>
    <t>Other Long Term Debt (Account 224)</t>
  </si>
  <si>
    <t>Deferred GASB 23 Costs</t>
  </si>
  <si>
    <t xml:space="preserve">Date of Report  </t>
  </si>
  <si>
    <t>NYPA</t>
  </si>
  <si>
    <t>DISTRIBUTION OF SALARIES AND WAGES</t>
  </si>
  <si>
    <t>IDENTIFICATION</t>
  </si>
  <si>
    <r>
      <t xml:space="preserve">08 Telephone of Contact Person, including </t>
    </r>
    <r>
      <rPr>
        <i/>
        <sz val="9.5"/>
        <color indexed="8"/>
        <rFont val="Arial"/>
        <family val="2"/>
      </rPr>
      <t>Area Code</t>
    </r>
  </si>
  <si>
    <t>09 This Report Is</t>
  </si>
  <si>
    <r>
      <t xml:space="preserve">(1) </t>
    </r>
    <r>
      <rPr>
        <sz val="9.5"/>
        <color indexed="8"/>
        <rFont val="MS Gothic"/>
        <family val="3"/>
      </rPr>
      <t>☒</t>
    </r>
    <r>
      <rPr>
        <sz val="9.5"/>
        <color indexed="8"/>
        <rFont val="Arial"/>
        <family val="2"/>
      </rPr>
      <t xml:space="preserve"> Original   (2) </t>
    </r>
    <r>
      <rPr>
        <sz val="9.5"/>
        <color indexed="8"/>
        <rFont val="MS Gothic"/>
        <family val="3"/>
      </rPr>
      <t>☐</t>
    </r>
    <r>
      <rPr>
        <sz val="9.5"/>
        <color indexed="8"/>
        <rFont val="Arial"/>
        <family val="2"/>
      </rPr>
      <t xml:space="preserve"> Resubmission</t>
    </r>
  </si>
  <si>
    <t>10 Date of Report</t>
  </si>
  <si>
    <t>(Mo, Da, Yr)</t>
  </si>
  <si>
    <t>The undersigned officer certifies that:</t>
  </si>
  <si>
    <t>I have examined the information included on the attached pages specified below and to the best of my knowledge, information, and belief all statements of fact contained on these pages are correct statements regarding the business affairs of the respondent and the financial statements, and other financial information contained on these pages, conform in all material respects to the Uniform System of Accounts.</t>
  </si>
  <si>
    <t>The referenced pages included are listed below:</t>
  </si>
  <si>
    <r>
      <t xml:space="preserve">Page 321-323 </t>
    </r>
    <r>
      <rPr>
        <sz val="7.5"/>
        <color indexed="8"/>
        <rFont val="Arial"/>
        <family val="2"/>
      </rPr>
      <t>(2.Transmission Expenses, 5. Customer Accounts Expenses, 6.Customer Service and Information, 7. Sales Expenses, 8. A&amp;G)</t>
    </r>
  </si>
  <si>
    <r>
      <t xml:space="preserve">Page 204-207 </t>
    </r>
    <r>
      <rPr>
        <sz val="7.5"/>
        <color indexed="8"/>
        <rFont val="Arial"/>
        <family val="2"/>
      </rPr>
      <t>(Electric Plant in Service)</t>
    </r>
  </si>
  <si>
    <r>
      <t xml:space="preserve">Page 256-257 </t>
    </r>
    <r>
      <rPr>
        <sz val="7.5"/>
        <color indexed="8"/>
        <rFont val="Arial"/>
        <family val="2"/>
      </rPr>
      <t>Long-Term Debt (Account 221, 222, 223 And 224)</t>
    </r>
  </si>
  <si>
    <r>
      <t xml:space="preserve">Page 336-337 </t>
    </r>
    <r>
      <rPr>
        <sz val="7.5"/>
        <color indexed="8"/>
        <rFont val="Arial"/>
        <family val="2"/>
      </rPr>
      <t>Depreciation And Amortization Of Electric Plant (Account 403, 404, 405)</t>
    </r>
  </si>
  <si>
    <r>
      <t xml:space="preserve">Page 350-351 </t>
    </r>
    <r>
      <rPr>
        <sz val="7.5"/>
        <color indexed="8"/>
        <rFont val="Arial"/>
        <family val="2"/>
      </rPr>
      <t>Regulatory Commission Expenses</t>
    </r>
  </si>
  <si>
    <t>01 Name</t>
  </si>
  <si>
    <t>Thomas Concadoro</t>
  </si>
  <si>
    <t>03 Signature</t>
  </si>
  <si>
    <t>04 Date Signed</t>
  </si>
  <si>
    <t>02 Title</t>
  </si>
  <si>
    <t>VP &amp; Controller</t>
  </si>
  <si>
    <r>
      <t xml:space="preserve">03 Previous Name and Date of Change </t>
    </r>
    <r>
      <rPr>
        <i/>
        <sz val="9.5"/>
        <color indexed="8"/>
        <rFont val="Arial"/>
        <family val="2"/>
      </rPr>
      <t xml:space="preserve">(if name changed during year)
</t>
    </r>
  </si>
  <si>
    <r>
      <t xml:space="preserve">04 Address of Principal Office at End of Period </t>
    </r>
    <r>
      <rPr>
        <i/>
        <sz val="9.5"/>
        <color indexed="8"/>
        <rFont val="Arial"/>
        <family val="2"/>
      </rPr>
      <t xml:space="preserve">(Street, City, State, Zip Code) 
       </t>
    </r>
    <r>
      <rPr>
        <sz val="9.5"/>
        <color indexed="8"/>
        <rFont val="Arial"/>
        <family val="2"/>
      </rPr>
      <t>123 Main St. White Plains, NY 10601-3170</t>
    </r>
  </si>
  <si>
    <t>05 Name of Contact Person 
        Scott Tetenman</t>
  </si>
  <si>
    <t xml:space="preserve">   06 Title of Contact Person 
               VP Finance</t>
  </si>
  <si>
    <r>
      <t xml:space="preserve">07 Address of Contact Person </t>
    </r>
    <r>
      <rPr>
        <i/>
        <sz val="9.5"/>
        <color indexed="8"/>
        <rFont val="Arial"/>
        <family val="2"/>
      </rPr>
      <t xml:space="preserve">(Street, City, State, Zip Code) 
        </t>
    </r>
    <r>
      <rPr>
        <sz val="9.5"/>
        <color indexed="8"/>
        <rFont val="Arial"/>
        <family val="2"/>
      </rPr>
      <t>123 Main St. White Plains, NY 10601-3170</t>
    </r>
  </si>
  <si>
    <t xml:space="preserve">     '914-681-6432</t>
  </si>
  <si>
    <r>
      <t xml:space="preserve">Page 111-113     </t>
    </r>
    <r>
      <rPr>
        <sz val="7.5"/>
        <color indexed="8"/>
        <rFont val="Arial"/>
        <family val="2"/>
      </rPr>
      <t>(Unamortized Debt Expenses-Account 181,Unamortized Gain on Required Debt-Account 257, and LONG-TERM DEBT)</t>
    </r>
  </si>
  <si>
    <r>
      <t xml:space="preserve">Page 117            </t>
    </r>
    <r>
      <rPr>
        <sz val="7.5"/>
        <color indexed="8"/>
        <rFont val="Arial"/>
        <family val="2"/>
      </rPr>
      <t>(Statement of Income for the Year, 62c through 68c)</t>
    </r>
  </si>
  <si>
    <r>
      <t xml:space="preserve">Page 216           </t>
    </r>
    <r>
      <rPr>
        <sz val="7.5"/>
        <color indexed="8"/>
        <rFont val="Arial"/>
        <family val="2"/>
      </rPr>
      <t>Construction Work In Progress - - Electric (Account 107)</t>
    </r>
  </si>
  <si>
    <r>
      <t xml:space="preserve">Page 219           </t>
    </r>
    <r>
      <rPr>
        <sz val="7.5"/>
        <color indexed="8"/>
        <rFont val="Arial"/>
        <family val="2"/>
      </rPr>
      <t>Accumulated Provision For Depreciation Of Electric Utility Plant (Account 108)</t>
    </r>
  </si>
  <si>
    <r>
      <t xml:space="preserve">Page 227          </t>
    </r>
    <r>
      <rPr>
        <sz val="7.5"/>
        <color indexed="8"/>
        <rFont val="Arial"/>
        <family val="2"/>
      </rPr>
      <t>Materials and Supplies</t>
    </r>
  </si>
  <si>
    <r>
      <t xml:space="preserve">Page 262          </t>
    </r>
    <r>
      <rPr>
        <sz val="7.5"/>
        <color indexed="8"/>
        <rFont val="Arial"/>
        <family val="2"/>
      </rPr>
      <t>Taxes Accrued, Prepaid, &amp; Charged During Year</t>
    </r>
  </si>
  <si>
    <r>
      <t xml:space="preserve">Page 300          </t>
    </r>
    <r>
      <rPr>
        <sz val="7.5"/>
        <color indexed="8"/>
        <rFont val="Arial"/>
        <family val="2"/>
      </rPr>
      <t>Electric Operating Revenues (Account 400)</t>
    </r>
  </si>
  <si>
    <r>
      <t xml:space="preserve">Page 354          </t>
    </r>
    <r>
      <rPr>
        <sz val="7.5"/>
        <color indexed="8"/>
        <rFont val="Arial"/>
        <family val="2"/>
      </rPr>
      <t>Distribution Of Salaries And Wages</t>
    </r>
  </si>
  <si>
    <r>
      <t xml:space="preserve">Page 424          </t>
    </r>
    <r>
      <rPr>
        <sz val="7.5"/>
        <color indexed="8"/>
        <rFont val="Arial"/>
        <family val="2"/>
      </rPr>
      <t>Transmission Lines Added During Year</t>
    </r>
  </si>
  <si>
    <r>
      <t xml:space="preserve">Page 352-353 </t>
    </r>
    <r>
      <rPr>
        <sz val="7.5"/>
        <color indexed="8"/>
        <rFont val="Arial"/>
        <family val="2"/>
      </rPr>
      <t>Research, Development, And Demonstration Activities</t>
    </r>
  </si>
  <si>
    <r>
      <t xml:space="preserve">Page 200          </t>
    </r>
    <r>
      <rPr>
        <sz val="7.5"/>
        <color indexed="8"/>
        <rFont val="Arial"/>
        <family val="2"/>
      </rPr>
      <t>(Summary of Utility Plant and Accumulated Provisions for Depreciation, Amortization and Depletion)</t>
    </r>
  </si>
  <si>
    <t>(101.1) Property Under Capital Leases (Production)</t>
  </si>
  <si>
    <t>(101.1) Property Under Capital Leases (Transmission)</t>
  </si>
  <si>
    <t>TOTAL (Enter Total of lines 20 through 27)</t>
  </si>
  <si>
    <t>This report, a "FERC Form 1 Equivalent," is provided in accordance with the settlement agreement approved by FERC in Docket No. ER16-835-000 applicable to the Formula Rate of the New York Power Authority (NYPA).  This report will be updated annually and made available to Interested Parties in accordance with NYPA's Formula Rate and Annual Update Process as set forth in Section 14.2.3 of Attachment H of the New York Independent System Operator, Inc. Open Access Transmission Tariff.</t>
  </si>
  <si>
    <t>(514) Rent from Electric Property</t>
  </si>
  <si>
    <t>Revenues from Transmission of Electricity of Others-None NTAC</t>
  </si>
  <si>
    <t>(456.1) Revenues from Transmission of Electricity of Others</t>
  </si>
  <si>
    <t>Reconciliation:</t>
  </si>
  <si>
    <t>Add: Revenues from Transmission of Electricity of Others via Power Rates</t>
  </si>
  <si>
    <t>Less: FACTS TCC</t>
  </si>
  <si>
    <t>Total Revenue Requirement</t>
  </si>
  <si>
    <t>FINANCIAL REPORT
FERC FORM 1 Equivalent: Annual Report for 
New York Power Authority</t>
  </si>
  <si>
    <t>FERC FORM 1 Equivalent, Page 111</t>
  </si>
  <si>
    <t>FERC FORM 1 Equivalent, Page 112</t>
  </si>
  <si>
    <t>FERC FORM 1 Equivalent, Page 113</t>
  </si>
  <si>
    <t>FERC FORM 1 Equivalent, Page 117</t>
  </si>
  <si>
    <t>FERC FORM 1 Equivalent, Page 200</t>
  </si>
  <si>
    <t>FERC FORM 1 Equivalent, Page 204-207</t>
  </si>
  <si>
    <t>FERC FORM 1 Equivalent, Page 216</t>
  </si>
  <si>
    <t>FERC FORM 1 Equivalent, Page 219</t>
  </si>
  <si>
    <t>FERC FORM 1 Equivalent, Page 227</t>
  </si>
  <si>
    <t>FERC FORM 1 Equivalent, Page 256-257</t>
  </si>
  <si>
    <t>FERC FORM 1 Equivalent, Page 262</t>
  </si>
  <si>
    <t>FERC FORM 1 Equivalent, Page 300</t>
  </si>
  <si>
    <t>FERC FORM 1 Equivalent, Page 321</t>
  </si>
  <si>
    <t>FERC FORM 1 Equivalent, Page 322</t>
  </si>
  <si>
    <t>FERC FORM 1 Equivalent, Page 323</t>
  </si>
  <si>
    <t>FERC FORM 1 Equivalent, Page 336</t>
  </si>
  <si>
    <t>FERC FORM 1 Equivalent, Page 337</t>
  </si>
  <si>
    <t>FERC FORM 1 Equivalent, Page 350</t>
  </si>
  <si>
    <t>FERC FORM 1 Equivalent, Page 351</t>
  </si>
  <si>
    <t>FERC FORM 1 Equivalent, Page 352</t>
  </si>
  <si>
    <t>FERC FORM 1 Equivalent, Page 353</t>
  </si>
  <si>
    <t>FERC FORM 1 Equivalent, Page 354</t>
  </si>
  <si>
    <t>FERC FORM 1 Equivalent, Page 424</t>
  </si>
  <si>
    <t>FERC FORM 1 Equivalent</t>
  </si>
  <si>
    <t>01 Exact Legal Name
        New York Power Authority</t>
  </si>
  <si>
    <t>Name
New York Power Authority</t>
  </si>
  <si>
    <t>Name 
New York Power Authority</t>
  </si>
  <si>
    <t xml:space="preserve">
</t>
  </si>
  <si>
    <t>Revenues from Transmission of Electricity of Others-NTAC*</t>
  </si>
  <si>
    <t xml:space="preserve">   including that amount in line 5 above would be inappropriate.</t>
  </si>
  <si>
    <t>* The NTAC revenue in line 9 already reflects a credit of $101,260 in microwave tower rental income, therefore</t>
  </si>
  <si>
    <r>
      <rPr>
        <b/>
        <sz val="12"/>
        <color indexed="8"/>
        <rFont val="Calibri"/>
        <family val="2"/>
      </rPr>
      <t>Year/Period of Report</t>
    </r>
    <r>
      <rPr>
        <sz val="12"/>
        <color indexed="8"/>
        <rFont val="Calibri"/>
        <family val="2"/>
      </rPr>
      <t xml:space="preserve">
</t>
    </r>
    <r>
      <rPr>
        <b/>
        <sz val="12"/>
        <color indexed="8"/>
        <rFont val="Calibri"/>
        <family val="2"/>
      </rPr>
      <t xml:space="preserve">End of    </t>
    </r>
    <r>
      <rPr>
        <sz val="12"/>
        <color indexed="8"/>
        <rFont val="Calibri"/>
        <family val="2"/>
      </rPr>
      <t xml:space="preserve">        </t>
    </r>
    <r>
      <rPr>
        <u val="single"/>
        <sz val="12"/>
        <color indexed="8"/>
        <rFont val="Calibri"/>
        <family val="2"/>
      </rPr>
      <t>2015/Q4</t>
    </r>
  </si>
  <si>
    <t>02 Year/Period of Report 
   End of 2015/Q4</t>
  </si>
  <si>
    <t>Year/Period of Report end of 2015/Q4</t>
  </si>
  <si>
    <t>Year/Period of Report End of 2015/Q4</t>
  </si>
  <si>
    <t>Year/Period of Report
End of 2015/04</t>
  </si>
  <si>
    <t>Year/Period of Report
End of 2015/Q4</t>
  </si>
  <si>
    <t>TOTAL Hydraulic Production Plant (Enter Total of lines 27 thru 34)</t>
  </si>
  <si>
    <t>TOTAL Other Prod. Plant (Enter Total of lines 37 thru 44)</t>
  </si>
  <si>
    <t>TOTAL Prod. Plant (Enter Total of lines 16, 25, 35, and 45)</t>
  </si>
  <si>
    <t>TOTAL Steam Production Plant (Enter Total of lines 8 thru 15)</t>
  </si>
  <si>
    <t>TOTAL Nuclear Production Plant (Enter Total of lines 18 thru 24)</t>
  </si>
  <si>
    <t>Year/Period End of Report
2015/04</t>
  </si>
  <si>
    <t>Balance
Beginning of Year 2015
(b)</t>
  </si>
  <si>
    <t>Balance at
End of Year 2015
(g)</t>
  </si>
  <si>
    <r>
      <rPr>
        <sz val="8"/>
        <rFont val="Arial"/>
        <family val="2"/>
      </rPr>
      <t xml:space="preserve">Amount for
</t>
    </r>
    <r>
      <rPr>
        <sz val="8"/>
        <rFont val="Arial"/>
        <family val="2"/>
      </rPr>
      <t xml:space="preserve">Previous Year
</t>
    </r>
    <r>
      <rPr>
        <sz val="8"/>
        <rFont val="Arial"/>
        <family val="2"/>
      </rPr>
      <t>(c)</t>
    </r>
  </si>
  <si>
    <t>Amount for
Current Year
(b)</t>
  </si>
  <si>
    <t>No transmission lines were added in 2015.</t>
  </si>
  <si>
    <t>Total In Service (22,26,30,31,32)</t>
  </si>
  <si>
    <t>Year/Period of Report</t>
  </si>
  <si>
    <t>Series 2006A Revenue Bonds (Refinanced with Series 2015 A Revenue Bonds in 10/2015)</t>
  </si>
  <si>
    <t xml:space="preserve">Series 2015A Revenue Bonds  </t>
  </si>
  <si>
    <t>Commercial Paper Series 2 1998B  Footnote 1)  (Final Maturity 2 15 2015)</t>
  </si>
  <si>
    <t>Amortization Debt Premium on Revenue Bonds for 2015</t>
  </si>
  <si>
    <t>Amortization Debt Discount on Revenue Bonds for 2015</t>
  </si>
  <si>
    <t>1) Refinanced with Series 2015 A Revenue Bonds in October 2015.</t>
  </si>
  <si>
    <t>* Total does not include $1,141,132 in 2015 interest expense for short-term commercial paper and accrued expense for spent fuel liability included as long-term interest expense on trial balance.</t>
  </si>
  <si>
    <t>* Total does not include $1,141,132 (2015) and $767,036 (2014) in interest expense for short-term commercial paper and accrued expense for spent fuel liability included as long-term interest expense on trial balance.</t>
  </si>
  <si>
    <r>
      <rPr>
        <sz val="8"/>
        <rFont val="Arial"/>
        <family val="2"/>
      </rPr>
      <t>ELECTRIC PLANT IN SERVICE (Account 101, 102, 103 and 106)</t>
    </r>
  </si>
  <si>
    <t>ELECTRIC PLANT IN SERVICE (Account 101, 102, 103 and 106) (Continued)</t>
  </si>
  <si>
    <r>
      <rPr>
        <sz val="8"/>
        <rFont val="Arial"/>
        <family val="2"/>
      </rPr>
      <t>1.</t>
    </r>
    <r>
      <rPr>
        <sz val="8"/>
        <rFont val="Arial"/>
        <family val="2"/>
      </rPr>
      <t xml:space="preserve">Report below the original cost of electric plant in service according to the prescribed accounts.
</t>
    </r>
    <r>
      <rPr>
        <sz val="8"/>
        <rFont val="Arial"/>
        <family val="2"/>
      </rPr>
      <t>2.</t>
    </r>
    <r>
      <rPr>
        <sz val="8"/>
        <rFont val="Arial"/>
        <family val="2"/>
      </rPr>
      <t xml:space="preserve">In addition to Account 101, Electric Plant in Service (Classified), this page and the next include Account 102, Electric Plant Purchased or Sold; </t>
    </r>
    <r>
      <rPr>
        <sz val="8"/>
        <rFont val="Arial"/>
        <family val="2"/>
      </rPr>
      <t xml:space="preserve">Account 103, Experimental Electric Plant Unclassified; and Account 106, Completed Construction Not Classified-Electric.
</t>
    </r>
    <r>
      <rPr>
        <sz val="8"/>
        <rFont val="Arial"/>
        <family val="2"/>
      </rPr>
      <t>3.</t>
    </r>
    <r>
      <rPr>
        <sz val="8"/>
        <rFont val="Arial"/>
        <family val="2"/>
      </rPr>
      <t xml:space="preserve">Include in column (c) or (d), as appropriate, corrections of additions and retirements for the current or preceding year.
</t>
    </r>
    <r>
      <rPr>
        <sz val="8"/>
        <rFont val="Arial"/>
        <family val="2"/>
      </rPr>
      <t>4.</t>
    </r>
    <r>
      <rPr>
        <sz val="8"/>
        <rFont val="Arial"/>
        <family val="2"/>
      </rPr>
      <t xml:space="preserve">For revisions to the amount of initial asset retirement costs capitalized, included by primary plant account, increases in column (c) additions and </t>
    </r>
    <r>
      <rPr>
        <sz val="8"/>
        <rFont val="Arial"/>
        <family val="2"/>
      </rPr>
      <t xml:space="preserve">reductions in column (e) adjustments.
</t>
    </r>
    <r>
      <rPr>
        <sz val="8"/>
        <rFont val="Arial"/>
        <family val="2"/>
      </rPr>
      <t>5.</t>
    </r>
    <r>
      <rPr>
        <sz val="8"/>
        <rFont val="Arial"/>
        <family val="2"/>
      </rPr>
      <t xml:space="preserve">Enclose in parentheses credit adjustments of plant accounts to indicate the negative effect of such accounts.
</t>
    </r>
    <r>
      <rPr>
        <sz val="8"/>
        <rFont val="Arial"/>
        <family val="2"/>
      </rPr>
      <t>6.</t>
    </r>
    <r>
      <rPr>
        <sz val="8"/>
        <rFont val="Arial"/>
        <family val="2"/>
      </rPr>
      <t xml:space="preserve">Classify Account 106 according to prescribed accounts, on an estimated basis if necessary, and include the entries in column (c). Also to be included </t>
    </r>
    <r>
      <rPr>
        <sz val="8"/>
        <rFont val="Arial"/>
        <family val="2"/>
      </rPr>
      <t xml:space="preserve">in column (c) are entries for reversals of tentative distributions of prior year reported in column (b). Likewise, if the respondent has a significant amount </t>
    </r>
    <r>
      <rPr>
        <sz val="8"/>
        <rFont val="Arial"/>
        <family val="2"/>
      </rPr>
      <t xml:space="preserve">of plant retirements which have not been classified to primary accounts at the end of the year, include in column (d) a tentative distribution of such </t>
    </r>
    <r>
      <rPr>
        <sz val="8"/>
        <rFont val="Arial"/>
        <family val="2"/>
      </rPr>
      <t>retirements, on an estimated basis, with appropriate contra entry to the account for accumulated depreciation provision. Include also in column (d)</t>
    </r>
  </si>
  <si>
    <t>distributions of these tentative classifications in columns (c) and (d), including the reversals of the prior years tentative account distributions of these amounts. Careful observance of the above instructions and the texts of Accounts 101 and 106 will avoid serious omissions of the reported amount of respondent’s plant actually in service at end of year.
7.Show in column (f) reclassifications or transfers within utility plant accounts. Include also in column (f) the additions or reductions of primary account classifications arising from distribution of amounts initially recorded in Account 102, include in column (e) the amounts with respect to accumulated provision for depreciation, acquisition adjustments, etc., and show in column (f) only the offset to the debits or credits distributed in column (f) to primary account classifications.
8.For Account 399, state the nature and use of plant included in this account and if substantial in amount submit a supplementary statement showing subaccount classification of such plant conforming to the requirement of these pages.
9.For each amount comprising the reported balance and changes in Account 102, state the property purchased or sold, name of vendor or purchase, and date of transaction. If proposed journal entries have been filed with the Commission as required by the Uniform System of Accounts, give also date</t>
  </si>
  <si>
    <t>Name of Respondent                                                    New York Power Authority</t>
  </si>
  <si>
    <t>This Report Is
 (1) Original:
(2) A Resubmission</t>
  </si>
  <si>
    <t>*TOTAL</t>
  </si>
  <si>
    <t>*  35</t>
  </si>
  <si>
    <t>Outstanding
(Total amount outstanding without
reduction for amounts held by
respondent)
(h)</t>
  </si>
  <si>
    <t>Interest for Year
Amount
(i)  (Note 1)</t>
  </si>
  <si>
    <t>Name of Respondent                                                  New York Power Authority</t>
  </si>
  <si>
    <t>Name of Respondent                         New York Power Authority</t>
  </si>
  <si>
    <t>This Report Is:
 (1)Original
(2)A Resubmission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</si>
</sst>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_)"/>
    <numFmt numFmtId="166" formatCode="_(* #,##0_);_(* \(#,##0\);_(* &quot;-&quot;??_);_(@_)"/>
    <numFmt numFmtId="167" formatCode="&quot;$&quot;#,##0.00"/>
    <numFmt numFmtId="168" formatCode="#,##0\ \ \ ;[Red]\(#,##0\)\ \ ;\—\ \ \ \ "/>
    <numFmt numFmtId="169" formatCode="#,##0\ ;\(#,##0\);\-\ \ \ \ \ "/>
    <numFmt numFmtId="170" formatCode="#,##0\ ;\(#,##0\);\–\ \ \ \ \ "/>
    <numFmt numFmtId="171" formatCode="0.0"/>
  </numFmts>
  <fonts count="108">
    <font>
      <sz val="11"/>
      <color rgb="FF000000"/>
      <name val="Calibri"/>
      <family val="2"/>
    </font>
    <font>
      <sz val="11"/>
      <color indexed="8"/>
      <name val="Calibri"/>
      <family val="2"/>
    </font>
    <font>
      <sz val="8"/>
      <name val="Arial"/>
      <family val="2"/>
    </font>
    <font>
      <b/>
      <sz val="8"/>
      <name val="Arial"/>
      <family val="2"/>
    </font>
    <font>
      <sz val="10"/>
      <name val="Arial"/>
      <family val="2"/>
    </font>
    <font>
      <sz val="10"/>
      <color indexed="8"/>
      <name val="Calibri"/>
      <family val="2"/>
    </font>
    <font>
      <b/>
      <sz val="10"/>
      <name val="Arial"/>
      <family val="2"/>
    </font>
    <font>
      <sz val="10"/>
      <color indexed="8"/>
      <name val="Arial"/>
      <family val="2"/>
    </font>
    <font>
      <sz val="11"/>
      <name val="Times New Roman"/>
      <family val="1"/>
    </font>
    <font>
      <sz val="10"/>
      <name val="Courier"/>
      <family val="3"/>
    </font>
    <font>
      <b/>
      <sz val="12"/>
      <color indexed="8"/>
      <name val="Arial"/>
      <family val="2"/>
    </font>
    <font>
      <b/>
      <sz val="10"/>
      <color indexed="8"/>
      <name val="Arial"/>
      <family val="2"/>
    </font>
    <font>
      <sz val="12"/>
      <name val="Arial"/>
      <family val="2"/>
    </font>
    <font>
      <sz val="10"/>
      <color indexed="39"/>
      <name val="Arial"/>
      <family val="2"/>
    </font>
    <font>
      <b/>
      <sz val="16"/>
      <color indexed="23"/>
      <name val="Arial"/>
      <family val="2"/>
    </font>
    <font>
      <sz val="10"/>
      <color indexed="10"/>
      <name val="Arial"/>
      <family val="2"/>
    </font>
    <font>
      <b/>
      <sz val="10"/>
      <color indexed="39"/>
      <name val="Arial"/>
      <family val="2"/>
    </font>
    <font>
      <sz val="12"/>
      <name val="Arial MT"/>
      <family val="0"/>
    </font>
    <font>
      <b/>
      <sz val="10"/>
      <color indexed="8"/>
      <name val="Calibri"/>
      <family val="2"/>
    </font>
    <font>
      <sz val="10"/>
      <name val="Calibri"/>
      <family val="2"/>
    </font>
    <font>
      <sz val="8"/>
      <color indexed="8"/>
      <name val="Arial"/>
      <family val="2"/>
    </font>
    <font>
      <b/>
      <sz val="8"/>
      <color indexed="8"/>
      <name val="Arial"/>
      <family val="2"/>
    </font>
    <font>
      <b/>
      <sz val="11"/>
      <color indexed="8"/>
      <name val="Calibri"/>
      <family val="2"/>
    </font>
    <font>
      <sz val="8.5"/>
      <name val="Arial Narrow"/>
      <family val="2"/>
    </font>
    <font>
      <i/>
      <sz val="10"/>
      <name val="Arial"/>
      <family val="2"/>
    </font>
    <font>
      <sz val="9"/>
      <name val="Arial"/>
      <family val="2"/>
    </font>
    <font>
      <sz val="9"/>
      <color indexed="8"/>
      <name val="Calibri"/>
      <family val="2"/>
    </font>
    <font>
      <sz val="9"/>
      <name val="Calibri"/>
      <family val="2"/>
    </font>
    <font>
      <b/>
      <sz val="9"/>
      <color indexed="8"/>
      <name val="Calibri"/>
      <family val="2"/>
    </font>
    <font>
      <sz val="11"/>
      <color indexed="12"/>
      <name val="Calibri"/>
      <family val="2"/>
    </font>
    <font>
      <b/>
      <sz val="11"/>
      <color indexed="8"/>
      <name val="Arial"/>
      <family val="2"/>
    </font>
    <font>
      <b/>
      <sz val="9.5"/>
      <color indexed="8"/>
      <name val="Arial"/>
      <family val="2"/>
    </font>
    <font>
      <sz val="9.5"/>
      <color indexed="8"/>
      <name val="Arial"/>
      <family val="2"/>
    </font>
    <font>
      <i/>
      <sz val="9.5"/>
      <color indexed="8"/>
      <name val="Arial"/>
      <family val="2"/>
    </font>
    <font>
      <sz val="9.5"/>
      <color indexed="8"/>
      <name val="MS Gothic"/>
      <family val="3"/>
    </font>
    <font>
      <sz val="12"/>
      <color indexed="8"/>
      <name val="Arial"/>
      <family val="2"/>
    </font>
    <font>
      <sz val="7.5"/>
      <color indexed="8"/>
      <name val="Arial"/>
      <family val="2"/>
    </font>
    <font>
      <b/>
      <sz val="7.5"/>
      <color indexed="8"/>
      <name val="Arial"/>
      <family val="2"/>
    </font>
    <font>
      <sz val="9"/>
      <color indexed="8"/>
      <name val="Arial"/>
      <family val="2"/>
    </font>
    <font>
      <b/>
      <sz val="9"/>
      <name val="Arial"/>
      <family val="2"/>
    </font>
    <font>
      <sz val="36"/>
      <color indexed="8"/>
      <name val="Calibri"/>
      <family val="2"/>
    </font>
    <font>
      <sz val="11"/>
      <name val="Calibri"/>
      <family val="2"/>
    </font>
    <font>
      <sz val="32"/>
      <color indexed="8"/>
      <name val="Arial"/>
      <family val="2"/>
    </font>
    <font>
      <sz val="12"/>
      <color indexed="8"/>
      <name val="Calibri"/>
      <family val="2"/>
    </font>
    <font>
      <b/>
      <sz val="12"/>
      <color indexed="8"/>
      <name val="Calibri"/>
      <family val="2"/>
    </font>
    <font>
      <u val="single"/>
      <sz val="12"/>
      <color indexed="8"/>
      <name val="Calibri"/>
      <family val="2"/>
    </font>
    <font>
      <b/>
      <u val="single"/>
      <sz val="8"/>
      <name val="Arial"/>
      <family val="2"/>
    </font>
    <font>
      <sz val="11"/>
      <color indexed="10"/>
      <name val="Calibri"/>
      <family val="2"/>
    </font>
    <font>
      <sz val="10"/>
      <color indexed="10"/>
      <name val="Calibri"/>
      <family val="2"/>
    </font>
    <font>
      <sz val="9"/>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sz val="10"/>
      <color rgb="FF000000"/>
      <name val="Arial"/>
      <family val="2"/>
    </font>
    <font>
      <b/>
      <sz val="10"/>
      <color rgb="FF000000"/>
      <name val="Calibri"/>
      <family val="2"/>
    </font>
    <font>
      <sz val="8"/>
      <color rgb="FF000000"/>
      <name val="Arial"/>
      <family val="2"/>
    </font>
    <font>
      <b/>
      <sz val="8"/>
      <color rgb="FF000000"/>
      <name val="Arial"/>
      <family val="2"/>
    </font>
    <font>
      <b/>
      <sz val="10"/>
      <color rgb="FF000000"/>
      <name val="Arial"/>
      <family val="2"/>
    </font>
    <font>
      <sz val="11"/>
      <color rgb="FF0000FF"/>
      <name val="Calibri"/>
      <family val="2"/>
    </font>
    <font>
      <sz val="9.5"/>
      <color rgb="FF000000"/>
      <name val="Arial"/>
      <family val="2"/>
    </font>
    <font>
      <i/>
      <sz val="9.5"/>
      <color rgb="FF000000"/>
      <name val="Arial"/>
      <family val="2"/>
    </font>
    <font>
      <sz val="9"/>
      <color rgb="FF000000"/>
      <name val="Arial"/>
      <family val="2"/>
    </font>
    <font>
      <b/>
      <sz val="11"/>
      <color rgb="FF000000"/>
      <name val="Arial"/>
      <family val="2"/>
    </font>
    <font>
      <b/>
      <sz val="11"/>
      <color rgb="FF000000"/>
      <name val="Calibri"/>
      <family val="2"/>
    </font>
    <font>
      <sz val="10"/>
      <color rgb="FFFF0000"/>
      <name val="Calibri"/>
      <family val="2"/>
    </font>
    <font>
      <b/>
      <sz val="10"/>
      <color theme="1"/>
      <name val="Calibri"/>
      <family val="2"/>
    </font>
    <font>
      <b/>
      <sz val="10"/>
      <color theme="1"/>
      <name val="Arial"/>
      <family val="2"/>
    </font>
    <font>
      <sz val="10"/>
      <color theme="1"/>
      <name val="Calibri"/>
      <family val="2"/>
    </font>
    <font>
      <sz val="9"/>
      <color theme="1"/>
      <name val="Calibri"/>
      <family val="2"/>
    </font>
    <font>
      <sz val="9"/>
      <color rgb="FFFF0000"/>
      <name val="Calibri"/>
      <family val="2"/>
    </font>
    <font>
      <b/>
      <sz val="9"/>
      <color theme="1"/>
      <name val="Calibri"/>
      <family val="2"/>
    </font>
    <font>
      <sz val="12"/>
      <color rgb="FF000000"/>
      <name val="Calibri"/>
      <family val="2"/>
    </font>
    <font>
      <sz val="32"/>
      <color rgb="FF000000"/>
      <name val="Arial"/>
      <family val="2"/>
    </font>
    <font>
      <sz val="36"/>
      <color rgb="FF000000"/>
      <name val="Calibri"/>
      <family val="2"/>
    </font>
    <font>
      <sz val="7.5"/>
      <color rgb="FF000000"/>
      <name val="Arial"/>
      <family val="2"/>
    </font>
    <font>
      <b/>
      <sz val="9.5"/>
      <color rgb="FF000000"/>
      <name val="Arial"/>
      <family val="2"/>
    </font>
    <font>
      <sz val="12"/>
      <color rgb="FF000000"/>
      <name val="Arial"/>
      <family val="2"/>
    </font>
    <font>
      <b/>
      <sz val="7.5"/>
      <color rgb="FF00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color rgb="FF000000"/>
      </bottom>
    </border>
  </borders>
  <cellStyleXfs count="18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169" fontId="8" fillId="0" borderId="1" applyNumberFormat="0" applyFill="0" applyAlignment="0" applyProtection="0"/>
    <xf numFmtId="170" fontId="8" fillId="0" borderId="2" applyFill="0" applyAlignment="0" applyProtection="0"/>
    <xf numFmtId="0" fontId="67" fillId="27" borderId="3" applyNumberFormat="0" applyAlignment="0" applyProtection="0"/>
    <xf numFmtId="0" fontId="68"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4" fillId="0" borderId="0" applyFont="0" applyFill="0" applyBorder="0" applyAlignment="0" applyProtection="0"/>
    <xf numFmtId="44" fontId="64"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3" applyNumberFormat="0" applyAlignment="0" applyProtection="0"/>
    <xf numFmtId="0" fontId="76" fillId="0" borderId="8" applyNumberFormat="0" applyFill="0" applyAlignment="0" applyProtection="0"/>
    <xf numFmtId="0" fontId="77" fillId="31" borderId="0" applyNumberFormat="0" applyBorder="0" applyAlignment="0" applyProtection="0"/>
    <xf numFmtId="0" fontId="8" fillId="0" borderId="0" applyNumberFormat="0" applyFill="0" applyAlignment="0" applyProtection="0"/>
    <xf numFmtId="0" fontId="64" fillId="0" borderId="0">
      <alignment/>
      <protection/>
    </xf>
    <xf numFmtId="0" fontId="64" fillId="0" borderId="0">
      <alignment/>
      <protection/>
    </xf>
    <xf numFmtId="0" fontId="4" fillId="0" borderId="0">
      <alignment/>
      <protection/>
    </xf>
    <xf numFmtId="0" fontId="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9" fillId="0" borderId="0">
      <alignment/>
      <protection/>
    </xf>
    <xf numFmtId="0" fontId="69" fillId="0" borderId="0">
      <alignment/>
      <protection/>
    </xf>
    <xf numFmtId="0" fontId="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65" fontId="9" fillId="0" borderId="0">
      <alignment/>
      <protection/>
    </xf>
    <xf numFmtId="0" fontId="6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12"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4"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65" fontId="9"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65" fontId="9" fillId="0" borderId="0">
      <alignment/>
      <protection/>
    </xf>
    <xf numFmtId="165" fontId="9" fillId="0" borderId="0">
      <alignment/>
      <protection/>
    </xf>
    <xf numFmtId="165" fontId="9" fillId="0" borderId="0">
      <alignment/>
      <protection/>
    </xf>
    <xf numFmtId="165" fontId="9"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7" fillId="0" borderId="0">
      <alignment vertical="top"/>
      <protection/>
    </xf>
    <xf numFmtId="0" fontId="4" fillId="0" borderId="0">
      <alignment/>
      <protection/>
    </xf>
    <xf numFmtId="167" fontId="17" fillId="0" borderId="0" applyProtection="0">
      <alignment/>
    </xf>
    <xf numFmtId="0" fontId="64" fillId="0" borderId="0">
      <alignment/>
      <protection/>
    </xf>
    <xf numFmtId="0" fontId="64" fillId="0" borderId="0">
      <alignment/>
      <protection/>
    </xf>
    <xf numFmtId="165" fontId="9" fillId="0" borderId="0">
      <alignment/>
      <protection/>
    </xf>
    <xf numFmtId="165" fontId="9"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 fillId="0" borderId="0">
      <alignment/>
      <protection/>
    </xf>
    <xf numFmtId="0" fontId="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65" fontId="9" fillId="0" borderId="0">
      <alignment/>
      <protection/>
    </xf>
    <xf numFmtId="0" fontId="0" fillId="0" borderId="0">
      <alignment/>
      <protection/>
    </xf>
    <xf numFmtId="0" fontId="64" fillId="0" borderId="0">
      <alignment/>
      <protection/>
    </xf>
    <xf numFmtId="0" fontId="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1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32" borderId="9" applyNumberFormat="0" applyFont="0" applyAlignment="0" applyProtection="0"/>
    <xf numFmtId="168" fontId="8" fillId="0" borderId="0" applyFill="0" applyBorder="0" applyAlignment="0" applyProtection="0"/>
    <xf numFmtId="0" fontId="78" fillId="27" borderId="10"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 fontId="7" fillId="33" borderId="11" applyNumberFormat="0" applyProtection="0">
      <alignment vertical="center"/>
    </xf>
    <xf numFmtId="4" fontId="11" fillId="33" borderId="12" applyNumberFormat="0" applyProtection="0">
      <alignment vertical="center"/>
    </xf>
    <xf numFmtId="4" fontId="11" fillId="33" borderId="12" applyNumberFormat="0" applyProtection="0">
      <alignment vertical="center"/>
    </xf>
    <xf numFmtId="4" fontId="11" fillId="33" borderId="12" applyNumberFormat="0" applyProtection="0">
      <alignment vertical="center"/>
    </xf>
    <xf numFmtId="4" fontId="11" fillId="33" borderId="12" applyNumberFormat="0" applyProtection="0">
      <alignment vertical="center"/>
    </xf>
    <xf numFmtId="4" fontId="11" fillId="33" borderId="12" applyNumberFormat="0" applyProtection="0">
      <alignment vertical="center"/>
    </xf>
    <xf numFmtId="4" fontId="11" fillId="33" borderId="12" applyNumberFormat="0" applyProtection="0">
      <alignment vertical="center"/>
    </xf>
    <xf numFmtId="4" fontId="11" fillId="33" borderId="12" applyNumberFormat="0" applyProtection="0">
      <alignment vertical="center"/>
    </xf>
    <xf numFmtId="4" fontId="11" fillId="33" borderId="12"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7" fillId="33" borderId="11" applyNumberFormat="0" applyProtection="0">
      <alignment vertical="center"/>
    </xf>
    <xf numFmtId="4" fontId="13" fillId="33" borderId="11" applyNumberFormat="0" applyProtection="0">
      <alignment vertical="center"/>
    </xf>
    <xf numFmtId="4" fontId="16" fillId="33" borderId="12" applyNumberFormat="0" applyProtection="0">
      <alignment vertical="center"/>
    </xf>
    <xf numFmtId="4" fontId="16" fillId="33" borderId="12" applyNumberFormat="0" applyProtection="0">
      <alignment vertical="center"/>
    </xf>
    <xf numFmtId="4" fontId="16" fillId="33" borderId="12" applyNumberFormat="0" applyProtection="0">
      <alignment vertical="center"/>
    </xf>
    <xf numFmtId="4" fontId="16" fillId="33" borderId="12" applyNumberFormat="0" applyProtection="0">
      <alignment vertical="center"/>
    </xf>
    <xf numFmtId="4" fontId="16" fillId="33" borderId="12" applyNumberFormat="0" applyProtection="0">
      <alignment vertical="center"/>
    </xf>
    <xf numFmtId="4" fontId="16" fillId="33" borderId="12" applyNumberFormat="0" applyProtection="0">
      <alignment vertical="center"/>
    </xf>
    <xf numFmtId="4" fontId="16" fillId="33" borderId="12" applyNumberFormat="0" applyProtection="0">
      <alignment vertical="center"/>
    </xf>
    <xf numFmtId="4" fontId="16" fillId="33" borderId="12"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13" fillId="33" borderId="11" applyNumberFormat="0" applyProtection="0">
      <alignment vertical="center"/>
    </xf>
    <xf numFmtId="4" fontId="7" fillId="33" borderId="11" applyNumberFormat="0" applyProtection="0">
      <alignment horizontal="left" vertical="center" indent="1"/>
    </xf>
    <xf numFmtId="4" fontId="11" fillId="33" borderId="12" applyNumberFormat="0" applyProtection="0">
      <alignment horizontal="left" vertical="center" indent="1"/>
    </xf>
    <xf numFmtId="4" fontId="11" fillId="33" borderId="12" applyNumberFormat="0" applyProtection="0">
      <alignment horizontal="left" vertical="center" indent="1"/>
    </xf>
    <xf numFmtId="4" fontId="11" fillId="33" borderId="12" applyNumberFormat="0" applyProtection="0">
      <alignment horizontal="left" vertical="center" indent="1"/>
    </xf>
    <xf numFmtId="4" fontId="11" fillId="33" borderId="12" applyNumberFormat="0" applyProtection="0">
      <alignment horizontal="left" vertical="center" indent="1"/>
    </xf>
    <xf numFmtId="4" fontId="11" fillId="33" borderId="12" applyNumberFormat="0" applyProtection="0">
      <alignment horizontal="left" vertical="center" indent="1"/>
    </xf>
    <xf numFmtId="4" fontId="11" fillId="33" borderId="12" applyNumberFormat="0" applyProtection="0">
      <alignment horizontal="left" vertical="center" indent="1"/>
    </xf>
    <xf numFmtId="4" fontId="11" fillId="33" borderId="12" applyNumberFormat="0" applyProtection="0">
      <alignment horizontal="left" vertical="center" indent="1"/>
    </xf>
    <xf numFmtId="4" fontId="11" fillId="33" borderId="12"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0" fontId="11" fillId="33" borderId="12" applyNumberFormat="0" applyProtection="0">
      <alignment horizontal="left" vertical="top" indent="1"/>
    </xf>
    <xf numFmtId="0" fontId="11" fillId="33" borderId="12" applyNumberFormat="0" applyProtection="0">
      <alignment horizontal="left" vertical="top" indent="1"/>
    </xf>
    <xf numFmtId="0" fontId="11" fillId="33" borderId="12" applyNumberFormat="0" applyProtection="0">
      <alignment horizontal="left" vertical="top" indent="1"/>
    </xf>
    <xf numFmtId="0" fontId="11" fillId="33" borderId="12" applyNumberFormat="0" applyProtection="0">
      <alignment horizontal="left" vertical="top" indent="1"/>
    </xf>
    <xf numFmtId="0" fontId="11" fillId="33" borderId="12" applyNumberFormat="0" applyProtection="0">
      <alignment horizontal="left" vertical="top" indent="1"/>
    </xf>
    <xf numFmtId="0" fontId="11" fillId="33" borderId="12" applyNumberFormat="0" applyProtection="0">
      <alignment horizontal="left" vertical="top" indent="1"/>
    </xf>
    <xf numFmtId="0" fontId="11" fillId="33" borderId="12" applyNumberFormat="0" applyProtection="0">
      <alignment horizontal="left" vertical="top" indent="1"/>
    </xf>
    <xf numFmtId="0" fontId="11" fillId="33" borderId="12" applyNumberFormat="0" applyProtection="0">
      <alignment horizontal="left" vertical="top"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4" fontId="7" fillId="33"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4" fontId="11" fillId="35" borderId="0"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4" fontId="7" fillId="36" borderId="11" applyNumberFormat="0" applyProtection="0">
      <alignment horizontal="right" vertical="center"/>
    </xf>
    <xf numFmtId="4" fontId="7" fillId="36" borderId="12" applyNumberFormat="0" applyProtection="0">
      <alignment horizontal="right" vertical="center"/>
    </xf>
    <xf numFmtId="4" fontId="7" fillId="36" borderId="12" applyNumberFormat="0" applyProtection="0">
      <alignment horizontal="right" vertical="center"/>
    </xf>
    <xf numFmtId="4" fontId="7" fillId="36" borderId="12" applyNumberFormat="0" applyProtection="0">
      <alignment horizontal="right" vertical="center"/>
    </xf>
    <xf numFmtId="4" fontId="7" fillId="36" borderId="12" applyNumberFormat="0" applyProtection="0">
      <alignment horizontal="right" vertical="center"/>
    </xf>
    <xf numFmtId="4" fontId="7" fillId="36" borderId="12" applyNumberFormat="0" applyProtection="0">
      <alignment horizontal="right" vertical="center"/>
    </xf>
    <xf numFmtId="4" fontId="7" fillId="36" borderId="12" applyNumberFormat="0" applyProtection="0">
      <alignment horizontal="right" vertical="center"/>
    </xf>
    <xf numFmtId="4" fontId="7" fillId="36" borderId="12" applyNumberFormat="0" applyProtection="0">
      <alignment horizontal="right" vertical="center"/>
    </xf>
    <xf numFmtId="4" fontId="7" fillId="36" borderId="12"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6" borderId="11" applyNumberFormat="0" applyProtection="0">
      <alignment horizontal="right" vertical="center"/>
    </xf>
    <xf numFmtId="4" fontId="7" fillId="37" borderId="11" applyNumberFormat="0" applyProtection="0">
      <alignment horizontal="right" vertical="center"/>
    </xf>
    <xf numFmtId="4" fontId="7" fillId="37" borderId="12" applyNumberFormat="0" applyProtection="0">
      <alignment horizontal="right" vertical="center"/>
    </xf>
    <xf numFmtId="4" fontId="7" fillId="37" borderId="12" applyNumberFormat="0" applyProtection="0">
      <alignment horizontal="right" vertical="center"/>
    </xf>
    <xf numFmtId="4" fontId="7" fillId="37" borderId="12" applyNumberFormat="0" applyProtection="0">
      <alignment horizontal="right" vertical="center"/>
    </xf>
    <xf numFmtId="4" fontId="7" fillId="37" borderId="12" applyNumberFormat="0" applyProtection="0">
      <alignment horizontal="right" vertical="center"/>
    </xf>
    <xf numFmtId="4" fontId="7" fillId="37" borderId="12" applyNumberFormat="0" applyProtection="0">
      <alignment horizontal="right" vertical="center"/>
    </xf>
    <xf numFmtId="4" fontId="7" fillId="37" borderId="12" applyNumberFormat="0" applyProtection="0">
      <alignment horizontal="right" vertical="center"/>
    </xf>
    <xf numFmtId="4" fontId="7" fillId="37" borderId="12" applyNumberFormat="0" applyProtection="0">
      <alignment horizontal="right" vertical="center"/>
    </xf>
    <xf numFmtId="4" fontId="7" fillId="37" borderId="12"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7" borderId="11" applyNumberFormat="0" applyProtection="0">
      <alignment horizontal="right" vertical="center"/>
    </xf>
    <xf numFmtId="4" fontId="7" fillId="38" borderId="11" applyNumberFormat="0" applyProtection="0">
      <alignment horizontal="right" vertical="center"/>
    </xf>
    <xf numFmtId="4" fontId="7" fillId="38" borderId="12" applyNumberFormat="0" applyProtection="0">
      <alignment horizontal="right" vertical="center"/>
    </xf>
    <xf numFmtId="4" fontId="7" fillId="38" borderId="12" applyNumberFormat="0" applyProtection="0">
      <alignment horizontal="right" vertical="center"/>
    </xf>
    <xf numFmtId="4" fontId="7" fillId="38" borderId="12" applyNumberFormat="0" applyProtection="0">
      <alignment horizontal="right" vertical="center"/>
    </xf>
    <xf numFmtId="4" fontId="7" fillId="38" borderId="12" applyNumberFormat="0" applyProtection="0">
      <alignment horizontal="right" vertical="center"/>
    </xf>
    <xf numFmtId="4" fontId="7" fillId="38" borderId="12" applyNumberFormat="0" applyProtection="0">
      <alignment horizontal="right" vertical="center"/>
    </xf>
    <xf numFmtId="4" fontId="7" fillId="38" borderId="12" applyNumberFormat="0" applyProtection="0">
      <alignment horizontal="right" vertical="center"/>
    </xf>
    <xf numFmtId="4" fontId="7" fillId="38" borderId="12" applyNumberFormat="0" applyProtection="0">
      <alignment horizontal="right" vertical="center"/>
    </xf>
    <xf numFmtId="4" fontId="7" fillId="38" borderId="12"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8" borderId="11" applyNumberFormat="0" applyProtection="0">
      <alignment horizontal="right" vertical="center"/>
    </xf>
    <xf numFmtId="4" fontId="7" fillId="39" borderId="11" applyNumberFormat="0" applyProtection="0">
      <alignment horizontal="right" vertical="center"/>
    </xf>
    <xf numFmtId="4" fontId="7" fillId="39" borderId="12" applyNumberFormat="0" applyProtection="0">
      <alignment horizontal="right" vertical="center"/>
    </xf>
    <xf numFmtId="4" fontId="7" fillId="39" borderId="12" applyNumberFormat="0" applyProtection="0">
      <alignment horizontal="right" vertical="center"/>
    </xf>
    <xf numFmtId="4" fontId="7" fillId="39" borderId="12" applyNumberFormat="0" applyProtection="0">
      <alignment horizontal="right" vertical="center"/>
    </xf>
    <xf numFmtId="4" fontId="7" fillId="39" borderId="12" applyNumberFormat="0" applyProtection="0">
      <alignment horizontal="right" vertical="center"/>
    </xf>
    <xf numFmtId="4" fontId="7" fillId="39" borderId="12" applyNumberFormat="0" applyProtection="0">
      <alignment horizontal="right" vertical="center"/>
    </xf>
    <xf numFmtId="4" fontId="7" fillId="39" borderId="12" applyNumberFormat="0" applyProtection="0">
      <alignment horizontal="right" vertical="center"/>
    </xf>
    <xf numFmtId="4" fontId="7" fillId="39" borderId="12" applyNumberFormat="0" applyProtection="0">
      <alignment horizontal="right" vertical="center"/>
    </xf>
    <xf numFmtId="4" fontId="7" fillId="39" borderId="12"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39" borderId="11" applyNumberFormat="0" applyProtection="0">
      <alignment horizontal="right" vertical="center"/>
    </xf>
    <xf numFmtId="4" fontId="7" fillId="40" borderId="11" applyNumberFormat="0" applyProtection="0">
      <alignment horizontal="right" vertical="center"/>
    </xf>
    <xf numFmtId="4" fontId="7" fillId="40" borderId="12" applyNumberFormat="0" applyProtection="0">
      <alignment horizontal="right" vertical="center"/>
    </xf>
    <xf numFmtId="4" fontId="7" fillId="40" borderId="12" applyNumberFormat="0" applyProtection="0">
      <alignment horizontal="right" vertical="center"/>
    </xf>
    <xf numFmtId="4" fontId="7" fillId="40" borderId="12" applyNumberFormat="0" applyProtection="0">
      <alignment horizontal="right" vertical="center"/>
    </xf>
    <xf numFmtId="4" fontId="7" fillId="40" borderId="12" applyNumberFormat="0" applyProtection="0">
      <alignment horizontal="right" vertical="center"/>
    </xf>
    <xf numFmtId="4" fontId="7" fillId="40" borderId="12" applyNumberFormat="0" applyProtection="0">
      <alignment horizontal="right" vertical="center"/>
    </xf>
    <xf numFmtId="4" fontId="7" fillId="40" borderId="12" applyNumberFormat="0" applyProtection="0">
      <alignment horizontal="right" vertical="center"/>
    </xf>
    <xf numFmtId="4" fontId="7" fillId="40" borderId="12" applyNumberFormat="0" applyProtection="0">
      <alignment horizontal="right" vertical="center"/>
    </xf>
    <xf numFmtId="4" fontId="7" fillId="40" borderId="12"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0" borderId="11" applyNumberFormat="0" applyProtection="0">
      <alignment horizontal="right" vertical="center"/>
    </xf>
    <xf numFmtId="4" fontId="7" fillId="41" borderId="11" applyNumberFormat="0" applyProtection="0">
      <alignment horizontal="right" vertical="center"/>
    </xf>
    <xf numFmtId="4" fontId="7" fillId="41" borderId="12" applyNumberFormat="0" applyProtection="0">
      <alignment horizontal="right" vertical="center"/>
    </xf>
    <xf numFmtId="4" fontId="7" fillId="41" borderId="12" applyNumberFormat="0" applyProtection="0">
      <alignment horizontal="right" vertical="center"/>
    </xf>
    <xf numFmtId="4" fontId="7" fillId="41" borderId="12" applyNumberFormat="0" applyProtection="0">
      <alignment horizontal="right" vertical="center"/>
    </xf>
    <xf numFmtId="4" fontId="7" fillId="41" borderId="12" applyNumberFormat="0" applyProtection="0">
      <alignment horizontal="right" vertical="center"/>
    </xf>
    <xf numFmtId="4" fontId="7" fillId="41" borderId="12" applyNumberFormat="0" applyProtection="0">
      <alignment horizontal="right" vertical="center"/>
    </xf>
    <xf numFmtId="4" fontId="7" fillId="41" borderId="12" applyNumberFormat="0" applyProtection="0">
      <alignment horizontal="right" vertical="center"/>
    </xf>
    <xf numFmtId="4" fontId="7" fillId="41" borderId="12" applyNumberFormat="0" applyProtection="0">
      <alignment horizontal="right" vertical="center"/>
    </xf>
    <xf numFmtId="4" fontId="7" fillId="41" borderId="12"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1" borderId="11" applyNumberFormat="0" applyProtection="0">
      <alignment horizontal="right" vertical="center"/>
    </xf>
    <xf numFmtId="4" fontId="7" fillId="42" borderId="11" applyNumberFormat="0" applyProtection="0">
      <alignment horizontal="right" vertical="center"/>
    </xf>
    <xf numFmtId="4" fontId="7" fillId="42" borderId="12" applyNumberFormat="0" applyProtection="0">
      <alignment horizontal="right" vertical="center"/>
    </xf>
    <xf numFmtId="4" fontId="7" fillId="42" borderId="12" applyNumberFormat="0" applyProtection="0">
      <alignment horizontal="right" vertical="center"/>
    </xf>
    <xf numFmtId="4" fontId="7" fillId="42" borderId="12" applyNumberFormat="0" applyProtection="0">
      <alignment horizontal="right" vertical="center"/>
    </xf>
    <xf numFmtId="4" fontId="7" fillId="42" borderId="12" applyNumberFormat="0" applyProtection="0">
      <alignment horizontal="right" vertical="center"/>
    </xf>
    <xf numFmtId="4" fontId="7" fillId="42" borderId="12" applyNumberFormat="0" applyProtection="0">
      <alignment horizontal="right" vertical="center"/>
    </xf>
    <xf numFmtId="4" fontId="7" fillId="42" borderId="12" applyNumberFormat="0" applyProtection="0">
      <alignment horizontal="right" vertical="center"/>
    </xf>
    <xf numFmtId="4" fontId="7" fillId="42" borderId="12" applyNumberFormat="0" applyProtection="0">
      <alignment horizontal="right" vertical="center"/>
    </xf>
    <xf numFmtId="4" fontId="7" fillId="42" borderId="12"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2" borderId="11" applyNumberFormat="0" applyProtection="0">
      <alignment horizontal="right" vertical="center"/>
    </xf>
    <xf numFmtId="4" fontId="7" fillId="43" borderId="11" applyNumberFormat="0" applyProtection="0">
      <alignment horizontal="right" vertical="center"/>
    </xf>
    <xf numFmtId="4" fontId="7" fillId="43" borderId="12" applyNumberFormat="0" applyProtection="0">
      <alignment horizontal="right" vertical="center"/>
    </xf>
    <xf numFmtId="4" fontId="7" fillId="43" borderId="12" applyNumberFormat="0" applyProtection="0">
      <alignment horizontal="right" vertical="center"/>
    </xf>
    <xf numFmtId="4" fontId="7" fillId="43" borderId="12" applyNumberFormat="0" applyProtection="0">
      <alignment horizontal="right" vertical="center"/>
    </xf>
    <xf numFmtId="4" fontId="7" fillId="43" borderId="12" applyNumberFormat="0" applyProtection="0">
      <alignment horizontal="right" vertical="center"/>
    </xf>
    <xf numFmtId="4" fontId="7" fillId="43" borderId="12" applyNumberFormat="0" applyProtection="0">
      <alignment horizontal="right" vertical="center"/>
    </xf>
    <xf numFmtId="4" fontId="7" fillId="43" borderId="12" applyNumberFormat="0" applyProtection="0">
      <alignment horizontal="right" vertical="center"/>
    </xf>
    <xf numFmtId="4" fontId="7" fillId="43" borderId="12" applyNumberFormat="0" applyProtection="0">
      <alignment horizontal="right" vertical="center"/>
    </xf>
    <xf numFmtId="4" fontId="7" fillId="43" borderId="12"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3" borderId="11" applyNumberFormat="0" applyProtection="0">
      <alignment horizontal="right" vertical="center"/>
    </xf>
    <xf numFmtId="4" fontId="7" fillId="44" borderId="11" applyNumberFormat="0" applyProtection="0">
      <alignment horizontal="right" vertical="center"/>
    </xf>
    <xf numFmtId="4" fontId="7" fillId="44" borderId="12" applyNumberFormat="0" applyProtection="0">
      <alignment horizontal="right" vertical="center"/>
    </xf>
    <xf numFmtId="4" fontId="7" fillId="44" borderId="12" applyNumberFormat="0" applyProtection="0">
      <alignment horizontal="right" vertical="center"/>
    </xf>
    <xf numFmtId="4" fontId="7" fillId="44" borderId="12" applyNumberFormat="0" applyProtection="0">
      <alignment horizontal="right" vertical="center"/>
    </xf>
    <xf numFmtId="4" fontId="7" fillId="44" borderId="12" applyNumberFormat="0" applyProtection="0">
      <alignment horizontal="right" vertical="center"/>
    </xf>
    <xf numFmtId="4" fontId="7" fillId="44" borderId="12" applyNumberFormat="0" applyProtection="0">
      <alignment horizontal="right" vertical="center"/>
    </xf>
    <xf numFmtId="4" fontId="7" fillId="44" borderId="12" applyNumberFormat="0" applyProtection="0">
      <alignment horizontal="right" vertical="center"/>
    </xf>
    <xf numFmtId="4" fontId="7" fillId="44" borderId="12" applyNumberFormat="0" applyProtection="0">
      <alignment horizontal="right" vertical="center"/>
    </xf>
    <xf numFmtId="4" fontId="7" fillId="44" borderId="12"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7" fillId="44" borderId="11" applyNumberFormat="0" applyProtection="0">
      <alignment horizontal="right" vertical="center"/>
    </xf>
    <xf numFmtId="4" fontId="11" fillId="45" borderId="11" applyNumberFormat="0" applyProtection="0">
      <alignment horizontal="left" vertical="center" indent="1"/>
    </xf>
    <xf numFmtId="4" fontId="11" fillId="46" borderId="13"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11" fillId="45" borderId="11" applyNumberFormat="0" applyProtection="0">
      <alignment horizontal="left" vertical="center" indent="1"/>
    </xf>
    <xf numFmtId="4" fontId="7" fillId="47" borderId="14" applyNumberFormat="0" applyProtection="0">
      <alignment horizontal="left" vertical="center" indent="1"/>
    </xf>
    <xf numFmtId="4" fontId="7" fillId="48" borderId="0" applyNumberFormat="0" applyProtection="0">
      <alignment horizontal="left" vertical="center" indent="1"/>
    </xf>
    <xf numFmtId="4" fontId="7" fillId="47" borderId="14" applyNumberFormat="0" applyProtection="0">
      <alignment horizontal="left" vertical="center" indent="1"/>
    </xf>
    <xf numFmtId="4" fontId="7" fillId="47" borderId="14" applyNumberFormat="0" applyProtection="0">
      <alignment horizontal="left" vertical="center" indent="1"/>
    </xf>
    <xf numFmtId="4" fontId="7" fillId="47" borderId="14" applyNumberFormat="0" applyProtection="0">
      <alignment horizontal="left" vertical="center" indent="1"/>
    </xf>
    <xf numFmtId="4" fontId="10" fillId="49" borderId="0" applyNumberFormat="0" applyProtection="0">
      <alignment horizontal="left" vertical="center" indent="1"/>
    </xf>
    <xf numFmtId="4" fontId="10" fillId="49" borderId="0"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4" fontId="7" fillId="35" borderId="12" applyNumberFormat="0" applyProtection="0">
      <alignment horizontal="right" vertical="center"/>
    </xf>
    <xf numFmtId="4" fontId="7" fillId="35" borderId="12" applyNumberFormat="0" applyProtection="0">
      <alignment horizontal="right" vertical="center"/>
    </xf>
    <xf numFmtId="4" fontId="7" fillId="35" borderId="12" applyNumberFormat="0" applyProtection="0">
      <alignment horizontal="right" vertical="center"/>
    </xf>
    <xf numFmtId="4" fontId="7" fillId="35" borderId="12" applyNumberFormat="0" applyProtection="0">
      <alignment horizontal="right" vertical="center"/>
    </xf>
    <xf numFmtId="4" fontId="7" fillId="35" borderId="12" applyNumberFormat="0" applyProtection="0">
      <alignment horizontal="right" vertical="center"/>
    </xf>
    <xf numFmtId="4" fontId="7" fillId="35" borderId="12" applyNumberFormat="0" applyProtection="0">
      <alignment horizontal="right" vertical="center"/>
    </xf>
    <xf numFmtId="4" fontId="7" fillId="35" borderId="12" applyNumberFormat="0" applyProtection="0">
      <alignment horizontal="right" vertical="center"/>
    </xf>
    <xf numFmtId="4" fontId="7" fillId="35" borderId="12" applyNumberFormat="0" applyProtection="0">
      <alignment horizontal="right" vertical="center"/>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47"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4" fontId="7"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49" borderId="12" applyNumberFormat="0" applyProtection="0">
      <alignment horizontal="left" vertical="center" indent="1"/>
    </xf>
    <xf numFmtId="0" fontId="4" fillId="49" borderId="12" applyNumberFormat="0" applyProtection="0">
      <alignment horizontal="left" vertical="center" indent="1"/>
    </xf>
    <xf numFmtId="0" fontId="4" fillId="49" borderId="12" applyNumberFormat="0" applyProtection="0">
      <alignment horizontal="left" vertical="center" indent="1"/>
    </xf>
    <xf numFmtId="0" fontId="4" fillId="49" borderId="12" applyNumberFormat="0" applyProtection="0">
      <alignment horizontal="left" vertical="center" indent="1"/>
    </xf>
    <xf numFmtId="0" fontId="4" fillId="49" borderId="12" applyNumberFormat="0" applyProtection="0">
      <alignment horizontal="left" vertical="center" indent="1"/>
    </xf>
    <xf numFmtId="0" fontId="4" fillId="49" borderId="12" applyNumberFormat="0" applyProtection="0">
      <alignment horizontal="left" vertical="center" indent="1"/>
    </xf>
    <xf numFmtId="0" fontId="4" fillId="49" borderId="12" applyNumberFormat="0" applyProtection="0">
      <alignment horizontal="left" vertical="center" indent="1"/>
    </xf>
    <xf numFmtId="0" fontId="4" fillId="49" borderId="12"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49" borderId="12" applyNumberFormat="0" applyProtection="0">
      <alignment horizontal="left" vertical="top" indent="1"/>
    </xf>
    <xf numFmtId="0" fontId="4" fillId="49" borderId="12" applyNumberFormat="0" applyProtection="0">
      <alignment horizontal="left" vertical="top" indent="1"/>
    </xf>
    <xf numFmtId="0" fontId="4" fillId="49" borderId="12" applyNumberFormat="0" applyProtection="0">
      <alignment horizontal="left" vertical="top" indent="1"/>
    </xf>
    <xf numFmtId="0" fontId="4" fillId="49" borderId="12" applyNumberFormat="0" applyProtection="0">
      <alignment horizontal="left" vertical="top" indent="1"/>
    </xf>
    <xf numFmtId="0" fontId="4" fillId="49" borderId="12" applyNumberFormat="0" applyProtection="0">
      <alignment horizontal="left" vertical="top" indent="1"/>
    </xf>
    <xf numFmtId="0" fontId="4" fillId="49" borderId="12" applyNumberFormat="0" applyProtection="0">
      <alignment horizontal="left" vertical="top" indent="1"/>
    </xf>
    <xf numFmtId="0" fontId="4" fillId="49" borderId="12" applyNumberFormat="0" applyProtection="0">
      <alignment horizontal="left" vertical="top" indent="1"/>
    </xf>
    <xf numFmtId="0" fontId="4" fillId="49" borderId="12" applyNumberFormat="0" applyProtection="0">
      <alignment horizontal="left" vertical="top"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0"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35" borderId="12" applyNumberFormat="0" applyProtection="0">
      <alignment horizontal="left" vertical="center" indent="1"/>
    </xf>
    <xf numFmtId="0" fontId="4" fillId="35" borderId="12" applyNumberFormat="0" applyProtection="0">
      <alignment horizontal="left" vertical="center" indent="1"/>
    </xf>
    <xf numFmtId="0" fontId="4" fillId="35" borderId="12" applyNumberFormat="0" applyProtection="0">
      <alignment horizontal="left" vertical="center" indent="1"/>
    </xf>
    <xf numFmtId="0" fontId="4" fillId="35" borderId="12" applyNumberFormat="0" applyProtection="0">
      <alignment horizontal="left" vertical="center" indent="1"/>
    </xf>
    <xf numFmtId="0" fontId="4" fillId="35" borderId="12" applyNumberFormat="0" applyProtection="0">
      <alignment horizontal="left" vertical="center" indent="1"/>
    </xf>
    <xf numFmtId="0" fontId="4" fillId="35" borderId="12" applyNumberFormat="0" applyProtection="0">
      <alignment horizontal="left" vertical="center" indent="1"/>
    </xf>
    <xf numFmtId="0" fontId="4" fillId="35" borderId="12" applyNumberFormat="0" applyProtection="0">
      <alignment horizontal="left" vertical="center" indent="1"/>
    </xf>
    <xf numFmtId="0" fontId="4" fillId="35" borderId="12"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35" borderId="12" applyNumberFormat="0" applyProtection="0">
      <alignment horizontal="left" vertical="top" indent="1"/>
    </xf>
    <xf numFmtId="0" fontId="4" fillId="35" borderId="12" applyNumberFormat="0" applyProtection="0">
      <alignment horizontal="left" vertical="top" indent="1"/>
    </xf>
    <xf numFmtId="0" fontId="4" fillId="35" borderId="12" applyNumberFormat="0" applyProtection="0">
      <alignment horizontal="left" vertical="top" indent="1"/>
    </xf>
    <xf numFmtId="0" fontId="4" fillId="35" borderId="12" applyNumberFormat="0" applyProtection="0">
      <alignment horizontal="left" vertical="top" indent="1"/>
    </xf>
    <xf numFmtId="0" fontId="4" fillId="35" borderId="12" applyNumberFormat="0" applyProtection="0">
      <alignment horizontal="left" vertical="top" indent="1"/>
    </xf>
    <xf numFmtId="0" fontId="4" fillId="35" borderId="12" applyNumberFormat="0" applyProtection="0">
      <alignment horizontal="left" vertical="top" indent="1"/>
    </xf>
    <xf numFmtId="0" fontId="4" fillId="35" borderId="12" applyNumberFormat="0" applyProtection="0">
      <alignment horizontal="left" vertical="top" indent="1"/>
    </xf>
    <xf numFmtId="0" fontId="4" fillId="35" borderId="12" applyNumberFormat="0" applyProtection="0">
      <alignment horizontal="left" vertical="top"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1"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3" borderId="12" applyNumberFormat="0" applyProtection="0">
      <alignment horizontal="left" vertical="center" indent="1"/>
    </xf>
    <xf numFmtId="0" fontId="4" fillId="53" borderId="12" applyNumberFormat="0" applyProtection="0">
      <alignment horizontal="left" vertical="center" indent="1"/>
    </xf>
    <xf numFmtId="0" fontId="4" fillId="53" borderId="12" applyNumberFormat="0" applyProtection="0">
      <alignment horizontal="left" vertical="center" indent="1"/>
    </xf>
    <xf numFmtId="0" fontId="4" fillId="53" borderId="12" applyNumberFormat="0" applyProtection="0">
      <alignment horizontal="left" vertical="center" indent="1"/>
    </xf>
    <xf numFmtId="0" fontId="4" fillId="53" borderId="12" applyNumberFormat="0" applyProtection="0">
      <alignment horizontal="left" vertical="center" indent="1"/>
    </xf>
    <xf numFmtId="0" fontId="4" fillId="53" borderId="12" applyNumberFormat="0" applyProtection="0">
      <alignment horizontal="left" vertical="center" indent="1"/>
    </xf>
    <xf numFmtId="0" fontId="4" fillId="53" borderId="12" applyNumberFormat="0" applyProtection="0">
      <alignment horizontal="left" vertical="center" indent="1"/>
    </xf>
    <xf numFmtId="0" fontId="4" fillId="53" borderId="12"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3" borderId="12" applyNumberFormat="0" applyProtection="0">
      <alignment horizontal="left" vertical="top" indent="1"/>
    </xf>
    <xf numFmtId="0" fontId="4" fillId="53" borderId="12" applyNumberFormat="0" applyProtection="0">
      <alignment horizontal="left" vertical="top" indent="1"/>
    </xf>
    <xf numFmtId="0" fontId="4" fillId="53" borderId="12" applyNumberFormat="0" applyProtection="0">
      <alignment horizontal="left" vertical="top" indent="1"/>
    </xf>
    <xf numFmtId="0" fontId="4" fillId="53" borderId="12" applyNumberFormat="0" applyProtection="0">
      <alignment horizontal="left" vertical="top" indent="1"/>
    </xf>
    <xf numFmtId="0" fontId="4" fillId="53" borderId="12" applyNumberFormat="0" applyProtection="0">
      <alignment horizontal="left" vertical="top" indent="1"/>
    </xf>
    <xf numFmtId="0" fontId="4" fillId="53" borderId="12" applyNumberFormat="0" applyProtection="0">
      <alignment horizontal="left" vertical="top" indent="1"/>
    </xf>
    <xf numFmtId="0" fontId="4" fillId="53" borderId="12" applyNumberFormat="0" applyProtection="0">
      <alignment horizontal="left" vertical="top" indent="1"/>
    </xf>
    <xf numFmtId="0" fontId="4" fillId="53" borderId="12" applyNumberFormat="0" applyProtection="0">
      <alignment horizontal="left" vertical="top"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52"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48" borderId="12" applyNumberFormat="0" applyProtection="0">
      <alignment horizontal="left" vertical="center" indent="1"/>
    </xf>
    <xf numFmtId="0" fontId="4" fillId="48" borderId="12" applyNumberFormat="0" applyProtection="0">
      <alignment horizontal="left" vertical="center" indent="1"/>
    </xf>
    <xf numFmtId="0" fontId="4" fillId="48" borderId="12" applyNumberFormat="0" applyProtection="0">
      <alignment horizontal="left" vertical="center" indent="1"/>
    </xf>
    <xf numFmtId="0" fontId="4" fillId="48" borderId="12" applyNumberFormat="0" applyProtection="0">
      <alignment horizontal="left" vertical="center" indent="1"/>
    </xf>
    <xf numFmtId="0" fontId="4" fillId="48" borderId="12" applyNumberFormat="0" applyProtection="0">
      <alignment horizontal="left" vertical="center" indent="1"/>
    </xf>
    <xf numFmtId="0" fontId="4" fillId="48" borderId="12" applyNumberFormat="0" applyProtection="0">
      <alignment horizontal="left" vertical="center" indent="1"/>
    </xf>
    <xf numFmtId="0" fontId="4" fillId="48" borderId="12" applyNumberFormat="0" applyProtection="0">
      <alignment horizontal="left" vertical="center" indent="1"/>
    </xf>
    <xf numFmtId="0" fontId="4" fillId="48" borderId="12"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48" borderId="12" applyNumberFormat="0" applyProtection="0">
      <alignment horizontal="left" vertical="top" indent="1"/>
    </xf>
    <xf numFmtId="0" fontId="4" fillId="48" borderId="12" applyNumberFormat="0" applyProtection="0">
      <alignment horizontal="left" vertical="top" indent="1"/>
    </xf>
    <xf numFmtId="0" fontId="4" fillId="48" borderId="12" applyNumberFormat="0" applyProtection="0">
      <alignment horizontal="left" vertical="top" indent="1"/>
    </xf>
    <xf numFmtId="0" fontId="4" fillId="48" borderId="12" applyNumberFormat="0" applyProtection="0">
      <alignment horizontal="left" vertical="top" indent="1"/>
    </xf>
    <xf numFmtId="0" fontId="4" fillId="48" borderId="12" applyNumberFormat="0" applyProtection="0">
      <alignment horizontal="left" vertical="top" indent="1"/>
    </xf>
    <xf numFmtId="0" fontId="4" fillId="48" borderId="12" applyNumberFormat="0" applyProtection="0">
      <alignment horizontal="left" vertical="top" indent="1"/>
    </xf>
    <xf numFmtId="0" fontId="4" fillId="48" borderId="12" applyNumberFormat="0" applyProtection="0">
      <alignment horizontal="left" vertical="top" indent="1"/>
    </xf>
    <xf numFmtId="0" fontId="4" fillId="48" borderId="12" applyNumberFormat="0" applyProtection="0">
      <alignment horizontal="left" vertical="top"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4" fontId="7" fillId="54" borderId="11" applyNumberFormat="0" applyProtection="0">
      <alignment vertical="center"/>
    </xf>
    <xf numFmtId="4" fontId="7" fillId="54" borderId="12" applyNumberFormat="0" applyProtection="0">
      <alignment vertical="center"/>
    </xf>
    <xf numFmtId="4" fontId="7" fillId="54" borderId="12" applyNumberFormat="0" applyProtection="0">
      <alignment vertical="center"/>
    </xf>
    <xf numFmtId="4" fontId="7" fillId="54" borderId="12" applyNumberFormat="0" applyProtection="0">
      <alignment vertical="center"/>
    </xf>
    <xf numFmtId="4" fontId="7" fillId="54" borderId="12" applyNumberFormat="0" applyProtection="0">
      <alignment vertical="center"/>
    </xf>
    <xf numFmtId="4" fontId="7" fillId="54" borderId="12" applyNumberFormat="0" applyProtection="0">
      <alignment vertical="center"/>
    </xf>
    <xf numFmtId="4" fontId="7" fillId="54" borderId="12" applyNumberFormat="0" applyProtection="0">
      <alignment vertical="center"/>
    </xf>
    <xf numFmtId="4" fontId="7" fillId="54" borderId="12" applyNumberFormat="0" applyProtection="0">
      <alignment vertical="center"/>
    </xf>
    <xf numFmtId="4" fontId="7" fillId="54" borderId="12"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7" fillId="54" borderId="11" applyNumberFormat="0" applyProtection="0">
      <alignment vertical="center"/>
    </xf>
    <xf numFmtId="4" fontId="13" fillId="54" borderId="11" applyNumberFormat="0" applyProtection="0">
      <alignment vertical="center"/>
    </xf>
    <xf numFmtId="4" fontId="13" fillId="54" borderId="12" applyNumberFormat="0" applyProtection="0">
      <alignment vertical="center"/>
    </xf>
    <xf numFmtId="4" fontId="13" fillId="54" borderId="12" applyNumberFormat="0" applyProtection="0">
      <alignment vertical="center"/>
    </xf>
    <xf numFmtId="4" fontId="13" fillId="54" borderId="12" applyNumberFormat="0" applyProtection="0">
      <alignment vertical="center"/>
    </xf>
    <xf numFmtId="4" fontId="13" fillId="54" borderId="12" applyNumberFormat="0" applyProtection="0">
      <alignment vertical="center"/>
    </xf>
    <xf numFmtId="4" fontId="13" fillId="54" borderId="12" applyNumberFormat="0" applyProtection="0">
      <alignment vertical="center"/>
    </xf>
    <xf numFmtId="4" fontId="13" fillId="54" borderId="12" applyNumberFormat="0" applyProtection="0">
      <alignment vertical="center"/>
    </xf>
    <xf numFmtId="4" fontId="13" fillId="54" borderId="12" applyNumberFormat="0" applyProtection="0">
      <alignment vertical="center"/>
    </xf>
    <xf numFmtId="4" fontId="13" fillId="54" borderId="12"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13" fillId="54" borderId="11" applyNumberFormat="0" applyProtection="0">
      <alignment vertical="center"/>
    </xf>
    <xf numFmtId="4" fontId="7" fillId="54" borderId="11" applyNumberFormat="0" applyProtection="0">
      <alignment horizontal="left" vertical="center" indent="1"/>
    </xf>
    <xf numFmtId="4" fontId="7" fillId="54" borderId="12" applyNumberFormat="0" applyProtection="0">
      <alignment horizontal="left" vertical="center" indent="1"/>
    </xf>
    <xf numFmtId="4" fontId="7" fillId="54" borderId="12" applyNumberFormat="0" applyProtection="0">
      <alignment horizontal="left" vertical="center" indent="1"/>
    </xf>
    <xf numFmtId="4" fontId="7" fillId="54" borderId="12" applyNumberFormat="0" applyProtection="0">
      <alignment horizontal="left" vertical="center" indent="1"/>
    </xf>
    <xf numFmtId="4" fontId="7" fillId="54" borderId="12" applyNumberFormat="0" applyProtection="0">
      <alignment horizontal="left" vertical="center" indent="1"/>
    </xf>
    <xf numFmtId="4" fontId="7" fillId="54" borderId="12" applyNumberFormat="0" applyProtection="0">
      <alignment horizontal="left" vertical="center" indent="1"/>
    </xf>
    <xf numFmtId="4" fontId="7" fillId="54" borderId="12" applyNumberFormat="0" applyProtection="0">
      <alignment horizontal="left" vertical="center" indent="1"/>
    </xf>
    <xf numFmtId="4" fontId="7" fillId="54" borderId="12" applyNumberFormat="0" applyProtection="0">
      <alignment horizontal="left" vertical="center" indent="1"/>
    </xf>
    <xf numFmtId="4" fontId="7" fillId="54" borderId="12"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0" fontId="7" fillId="54" borderId="12" applyNumberFormat="0" applyProtection="0">
      <alignment horizontal="left" vertical="top" indent="1"/>
    </xf>
    <xf numFmtId="0" fontId="7" fillId="54" borderId="12" applyNumberFormat="0" applyProtection="0">
      <alignment horizontal="left" vertical="top" indent="1"/>
    </xf>
    <xf numFmtId="0" fontId="7" fillId="54" borderId="12" applyNumberFormat="0" applyProtection="0">
      <alignment horizontal="left" vertical="top" indent="1"/>
    </xf>
    <xf numFmtId="0" fontId="7" fillId="54" borderId="12" applyNumberFormat="0" applyProtection="0">
      <alignment horizontal="left" vertical="top" indent="1"/>
    </xf>
    <xf numFmtId="0" fontId="7" fillId="54" borderId="12" applyNumberFormat="0" applyProtection="0">
      <alignment horizontal="left" vertical="top" indent="1"/>
    </xf>
    <xf numFmtId="0" fontId="7" fillId="54" borderId="12" applyNumberFormat="0" applyProtection="0">
      <alignment horizontal="left" vertical="top" indent="1"/>
    </xf>
    <xf numFmtId="0" fontId="7" fillId="54" borderId="12" applyNumberFormat="0" applyProtection="0">
      <alignment horizontal="left" vertical="top" indent="1"/>
    </xf>
    <xf numFmtId="0" fontId="7" fillId="54" borderId="12" applyNumberFormat="0" applyProtection="0">
      <alignment horizontal="left" vertical="top"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54" borderId="11" applyNumberFormat="0" applyProtection="0">
      <alignment horizontal="left" vertical="center" indent="1"/>
    </xf>
    <xf numFmtId="4" fontId="7" fillId="47" borderId="11" applyNumberFormat="0" applyProtection="0">
      <alignment horizontal="right" vertical="center"/>
    </xf>
    <xf numFmtId="4" fontId="7" fillId="48" borderId="12" applyNumberFormat="0" applyProtection="0">
      <alignment horizontal="right" vertical="center"/>
    </xf>
    <xf numFmtId="4" fontId="7" fillId="48" borderId="12" applyNumberFormat="0" applyProtection="0">
      <alignment horizontal="right" vertical="center"/>
    </xf>
    <xf numFmtId="4" fontId="7" fillId="48" borderId="12" applyNumberFormat="0" applyProtection="0">
      <alignment horizontal="right" vertical="center"/>
    </xf>
    <xf numFmtId="4" fontId="7" fillId="48" borderId="12" applyNumberFormat="0" applyProtection="0">
      <alignment horizontal="right" vertical="center"/>
    </xf>
    <xf numFmtId="4" fontId="7" fillId="48" borderId="12" applyNumberFormat="0" applyProtection="0">
      <alignment horizontal="right" vertical="center"/>
    </xf>
    <xf numFmtId="4" fontId="7" fillId="48" borderId="12" applyNumberFormat="0" applyProtection="0">
      <alignment horizontal="right" vertical="center"/>
    </xf>
    <xf numFmtId="4" fontId="7" fillId="48" borderId="12" applyNumberFormat="0" applyProtection="0">
      <alignment horizontal="right" vertical="center"/>
    </xf>
    <xf numFmtId="4" fontId="7" fillId="48" borderId="12"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7" fillId="47" borderId="11" applyNumberFormat="0" applyProtection="0">
      <alignment horizontal="right" vertical="center"/>
    </xf>
    <xf numFmtId="4" fontId="13" fillId="47" borderId="11" applyNumberFormat="0" applyProtection="0">
      <alignment horizontal="right" vertical="center"/>
    </xf>
    <xf numFmtId="4" fontId="13" fillId="48" borderId="12" applyNumberFormat="0" applyProtection="0">
      <alignment horizontal="right" vertical="center"/>
    </xf>
    <xf numFmtId="4" fontId="13" fillId="48" borderId="12" applyNumberFormat="0" applyProtection="0">
      <alignment horizontal="right" vertical="center"/>
    </xf>
    <xf numFmtId="4" fontId="13" fillId="48" borderId="12" applyNumberFormat="0" applyProtection="0">
      <alignment horizontal="right" vertical="center"/>
    </xf>
    <xf numFmtId="4" fontId="13" fillId="48" borderId="12" applyNumberFormat="0" applyProtection="0">
      <alignment horizontal="right" vertical="center"/>
    </xf>
    <xf numFmtId="4" fontId="13" fillId="48" borderId="12" applyNumberFormat="0" applyProtection="0">
      <alignment horizontal="right" vertical="center"/>
    </xf>
    <xf numFmtId="4" fontId="13" fillId="48" borderId="12" applyNumberFormat="0" applyProtection="0">
      <alignment horizontal="right" vertical="center"/>
    </xf>
    <xf numFmtId="4" fontId="13" fillId="48" borderId="12" applyNumberFormat="0" applyProtection="0">
      <alignment horizontal="right" vertical="center"/>
    </xf>
    <xf numFmtId="4" fontId="13" fillId="48" borderId="12"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4" fontId="13" fillId="47" borderId="11" applyNumberFormat="0" applyProtection="0">
      <alignment horizontal="right" vertical="center"/>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4" fontId="7" fillId="35" borderId="12" applyNumberFormat="0" applyProtection="0">
      <alignment horizontal="left" vertical="center" indent="1"/>
    </xf>
    <xf numFmtId="4" fontId="7" fillId="35" borderId="12" applyNumberFormat="0" applyProtection="0">
      <alignment horizontal="left" vertical="center" indent="1"/>
    </xf>
    <xf numFmtId="4" fontId="7" fillId="35" borderId="12" applyNumberFormat="0" applyProtection="0">
      <alignment horizontal="left" vertical="center" indent="1"/>
    </xf>
    <xf numFmtId="4" fontId="7" fillId="35" borderId="12" applyNumberFormat="0" applyProtection="0">
      <alignment horizontal="left" vertical="center" indent="1"/>
    </xf>
    <xf numFmtId="4" fontId="7" fillId="35" borderId="12" applyNumberFormat="0" applyProtection="0">
      <alignment horizontal="left" vertical="center" indent="1"/>
    </xf>
    <xf numFmtId="4" fontId="7" fillId="35" borderId="12" applyNumberFormat="0" applyProtection="0">
      <alignment horizontal="left" vertical="center" indent="1"/>
    </xf>
    <xf numFmtId="4" fontId="7" fillId="35" borderId="12" applyNumberFormat="0" applyProtection="0">
      <alignment horizontal="left" vertical="center" indent="1"/>
    </xf>
    <xf numFmtId="4" fontId="7" fillId="35" borderId="12"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7" fillId="35" borderId="12" applyNumberFormat="0" applyProtection="0">
      <alignment horizontal="left" vertical="top" indent="1"/>
    </xf>
    <xf numFmtId="0" fontId="7" fillId="35" borderId="12" applyNumberFormat="0" applyProtection="0">
      <alignment horizontal="left" vertical="top" indent="1"/>
    </xf>
    <xf numFmtId="0" fontId="7" fillId="35" borderId="12" applyNumberFormat="0" applyProtection="0">
      <alignment horizontal="left" vertical="top" indent="1"/>
    </xf>
    <xf numFmtId="0" fontId="7" fillId="35" borderId="12" applyNumberFormat="0" applyProtection="0">
      <alignment horizontal="left" vertical="top" indent="1"/>
    </xf>
    <xf numFmtId="0" fontId="7" fillId="35" borderId="12" applyNumberFormat="0" applyProtection="0">
      <alignment horizontal="left" vertical="top" indent="1"/>
    </xf>
    <xf numFmtId="0" fontId="7" fillId="35" borderId="12" applyNumberFormat="0" applyProtection="0">
      <alignment horizontal="left" vertical="top" indent="1"/>
    </xf>
    <xf numFmtId="0" fontId="7" fillId="35" borderId="12" applyNumberFormat="0" applyProtection="0">
      <alignment horizontal="left" vertical="top" indent="1"/>
    </xf>
    <xf numFmtId="0" fontId="7" fillId="35" borderId="12" applyNumberFormat="0" applyProtection="0">
      <alignment horizontal="left" vertical="top"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4" fillId="34" borderId="11" applyNumberFormat="0" applyProtection="0">
      <alignment horizontal="left" vertical="center" indent="1"/>
    </xf>
    <xf numFmtId="0" fontId="14" fillId="0" borderId="0">
      <alignment/>
      <protection/>
    </xf>
    <xf numFmtId="0" fontId="14" fillId="0" borderId="0">
      <alignment/>
      <protection/>
    </xf>
    <xf numFmtId="4" fontId="15" fillId="47" borderId="11" applyNumberFormat="0" applyProtection="0">
      <alignment horizontal="right" vertical="center"/>
    </xf>
    <xf numFmtId="4" fontId="15" fillId="48" borderId="12" applyNumberFormat="0" applyProtection="0">
      <alignment horizontal="right" vertical="center"/>
    </xf>
    <xf numFmtId="4" fontId="15" fillId="48" borderId="12" applyNumberFormat="0" applyProtection="0">
      <alignment horizontal="right" vertical="center"/>
    </xf>
    <xf numFmtId="4" fontId="15" fillId="48" borderId="12" applyNumberFormat="0" applyProtection="0">
      <alignment horizontal="right" vertical="center"/>
    </xf>
    <xf numFmtId="4" fontId="15" fillId="48" borderId="12" applyNumberFormat="0" applyProtection="0">
      <alignment horizontal="right" vertical="center"/>
    </xf>
    <xf numFmtId="4" fontId="15" fillId="48" borderId="12" applyNumberFormat="0" applyProtection="0">
      <alignment horizontal="right" vertical="center"/>
    </xf>
    <xf numFmtId="4" fontId="15" fillId="48" borderId="12" applyNumberFormat="0" applyProtection="0">
      <alignment horizontal="right" vertical="center"/>
    </xf>
    <xf numFmtId="4" fontId="15" fillId="48" borderId="12" applyNumberFormat="0" applyProtection="0">
      <alignment horizontal="right" vertical="center"/>
    </xf>
    <xf numFmtId="4" fontId="15" fillId="48" borderId="12"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4" fontId="15" fillId="47" borderId="11" applyNumberFormat="0" applyProtection="0">
      <alignment horizontal="right" vertical="center"/>
    </xf>
    <xf numFmtId="0" fontId="8" fillId="0" borderId="2" applyNumberFormat="0" applyFill="0" applyAlignment="0" applyProtection="0"/>
    <xf numFmtId="0" fontId="79" fillId="0" borderId="0" applyNumberFormat="0" applyFill="0" applyBorder="0" applyAlignment="0" applyProtection="0"/>
    <xf numFmtId="0" fontId="80" fillId="0" borderId="15" applyNumberFormat="0" applyFill="0" applyAlignment="0" applyProtection="0"/>
    <xf numFmtId="0" fontId="81" fillId="0" borderId="0" applyNumberFormat="0" applyFill="0" applyBorder="0" applyAlignment="0" applyProtection="0"/>
  </cellStyleXfs>
  <cellXfs count="862">
    <xf numFmtId="0" fontId="0" fillId="0" borderId="0" xfId="0" applyAlignment="1">
      <alignment/>
    </xf>
    <xf numFmtId="0" fontId="4" fillId="0" borderId="16" xfId="0" applyFont="1" applyBorder="1" applyAlignment="1">
      <alignment horizontal="center" vertical="top" wrapText="1"/>
    </xf>
    <xf numFmtId="0" fontId="82" fillId="0" borderId="0" xfId="0" applyFont="1" applyAlignment="1">
      <alignment/>
    </xf>
    <xf numFmtId="0" fontId="82" fillId="0" borderId="16" xfId="0" applyFont="1" applyBorder="1" applyAlignment="1">
      <alignment horizontal="left" vertical="top" wrapText="1"/>
    </xf>
    <xf numFmtId="0" fontId="4" fillId="0" borderId="16" xfId="0" applyFont="1" applyBorder="1" applyAlignment="1">
      <alignment horizontal="left" vertical="top" wrapText="1" indent="1"/>
    </xf>
    <xf numFmtId="1" fontId="4" fillId="0" borderId="16" xfId="0" applyNumberFormat="1" applyFont="1" applyBorder="1" applyAlignment="1">
      <alignment horizontal="right" vertical="center" wrapText="1"/>
    </xf>
    <xf numFmtId="0" fontId="82" fillId="0" borderId="16" xfId="0" applyFont="1" applyBorder="1" applyAlignment="1">
      <alignment horizontal="left" vertical="top" wrapText="1"/>
    </xf>
    <xf numFmtId="1" fontId="4" fillId="0" borderId="16" xfId="0" applyNumberFormat="1" applyFont="1" applyBorder="1" applyAlignment="1">
      <alignment horizontal="right" wrapText="1"/>
    </xf>
    <xf numFmtId="0" fontId="6" fillId="0" borderId="0" xfId="0" applyFont="1" applyBorder="1" applyAlignment="1">
      <alignment horizontal="left" vertical="top"/>
    </xf>
    <xf numFmtId="0" fontId="4" fillId="0" borderId="16" xfId="0" applyFont="1" applyBorder="1" applyAlignment="1">
      <alignment horizontal="left" vertical="top" wrapText="1"/>
    </xf>
    <xf numFmtId="0" fontId="4" fillId="0" borderId="16" xfId="0" applyFont="1" applyBorder="1" applyAlignment="1">
      <alignment horizontal="left" vertical="center" wrapText="1"/>
    </xf>
    <xf numFmtId="1" fontId="4" fillId="0" borderId="16" xfId="0" applyNumberFormat="1" applyFont="1" applyBorder="1" applyAlignment="1">
      <alignment horizontal="right" vertical="top" wrapText="1"/>
    </xf>
    <xf numFmtId="0" fontId="4" fillId="0" borderId="0" xfId="0" applyFont="1" applyBorder="1" applyAlignment="1">
      <alignment horizontal="left" vertical="top"/>
    </xf>
    <xf numFmtId="0" fontId="82" fillId="0" borderId="17" xfId="0" applyFont="1" applyBorder="1" applyAlignment="1">
      <alignment horizontal="left" vertical="top" wrapText="1"/>
    </xf>
    <xf numFmtId="0" fontId="4" fillId="0" borderId="17" xfId="0" applyFont="1" applyBorder="1" applyAlignment="1">
      <alignment horizontal="center" vertical="center" wrapText="1"/>
    </xf>
    <xf numFmtId="0" fontId="4" fillId="0" borderId="17" xfId="0" applyFont="1" applyBorder="1" applyAlignment="1">
      <alignment horizontal="right" vertical="center" wrapText="1" indent="1"/>
    </xf>
    <xf numFmtId="0" fontId="4" fillId="0" borderId="18" xfId="0" applyFont="1" applyBorder="1" applyAlignment="1">
      <alignment horizontal="left" vertical="center" wrapText="1"/>
    </xf>
    <xf numFmtId="0" fontId="82" fillId="0" borderId="18" xfId="0" applyFont="1" applyBorder="1" applyAlignment="1">
      <alignment horizontal="left" vertical="top" wrapText="1"/>
    </xf>
    <xf numFmtId="0" fontId="4" fillId="0" borderId="18" xfId="0" applyFont="1" applyBorder="1" applyAlignment="1">
      <alignment horizontal="right" vertical="center" wrapText="1"/>
    </xf>
    <xf numFmtId="0" fontId="4" fillId="0" borderId="18" xfId="0" applyFont="1" applyBorder="1" applyAlignment="1">
      <alignment horizontal="right" vertical="center" wrapText="1" indent="1"/>
    </xf>
    <xf numFmtId="0" fontId="4" fillId="0" borderId="18" xfId="0" applyFont="1" applyBorder="1" applyAlignment="1">
      <alignment horizontal="right" vertical="center" wrapText="1" indent="7"/>
    </xf>
    <xf numFmtId="0" fontId="4" fillId="0" borderId="18" xfId="0" applyFont="1" applyBorder="1" applyAlignment="1">
      <alignment horizontal="left" vertical="center" wrapText="1" indent="4"/>
    </xf>
    <xf numFmtId="0" fontId="82" fillId="0" borderId="19" xfId="0" applyFont="1" applyBorder="1" applyAlignment="1">
      <alignment horizontal="left" vertical="top" wrapText="1"/>
    </xf>
    <xf numFmtId="0" fontId="4" fillId="0" borderId="19" xfId="0" applyFont="1" applyBorder="1" applyAlignment="1">
      <alignment horizontal="right" vertical="center" wrapText="1" indent="14"/>
    </xf>
    <xf numFmtId="0" fontId="4" fillId="0" borderId="19" xfId="0" applyFont="1" applyBorder="1" applyAlignment="1">
      <alignment horizontal="center" vertical="center" wrapText="1"/>
    </xf>
    <xf numFmtId="0" fontId="4" fillId="0" borderId="19" xfId="0" applyFont="1" applyBorder="1" applyAlignment="1">
      <alignment horizontal="right" vertical="center" wrapText="1" indent="4"/>
    </xf>
    <xf numFmtId="0" fontId="4" fillId="0" borderId="19" xfId="0" applyFont="1" applyBorder="1" applyAlignment="1">
      <alignment horizontal="left" vertical="center" wrapText="1" indent="4"/>
    </xf>
    <xf numFmtId="1" fontId="4" fillId="0" borderId="19" xfId="0" applyNumberFormat="1" applyFont="1" applyBorder="1" applyAlignment="1">
      <alignment horizontal="right" vertical="top" wrapText="1"/>
    </xf>
    <xf numFmtId="0" fontId="4" fillId="0" borderId="19" xfId="0" applyFont="1" applyBorder="1" applyAlignment="1">
      <alignment horizontal="left" vertical="top" wrapText="1"/>
    </xf>
    <xf numFmtId="1" fontId="4" fillId="0" borderId="16" xfId="0" applyNumberFormat="1" applyFont="1" applyBorder="1" applyAlignment="1">
      <alignment horizontal="center" vertical="center" wrapText="1"/>
    </xf>
    <xf numFmtId="1" fontId="6" fillId="0" borderId="16" xfId="0" applyNumberFormat="1" applyFont="1" applyBorder="1" applyAlignment="1">
      <alignment horizontal="right" vertical="center" wrapText="1"/>
    </xf>
    <xf numFmtId="3" fontId="4" fillId="0" borderId="16" xfId="0" applyNumberFormat="1" applyFont="1" applyBorder="1" applyAlignment="1">
      <alignment horizontal="right" vertical="top" wrapText="1"/>
    </xf>
    <xf numFmtId="0" fontId="83" fillId="0" borderId="0" xfId="0" applyFont="1" applyAlignment="1">
      <alignment/>
    </xf>
    <xf numFmtId="0" fontId="4" fillId="0" borderId="18" xfId="0" applyFont="1" applyBorder="1" applyAlignment="1">
      <alignment horizontal="left" vertical="top"/>
    </xf>
    <xf numFmtId="0" fontId="4" fillId="0" borderId="2" xfId="0" applyFont="1" applyBorder="1" applyAlignment="1">
      <alignment horizontal="left" vertical="top"/>
    </xf>
    <xf numFmtId="14" fontId="4" fillId="0" borderId="19" xfId="0" applyNumberFormat="1" applyFont="1" applyBorder="1" applyAlignment="1">
      <alignment horizontal="left" vertical="top"/>
    </xf>
    <xf numFmtId="0" fontId="4" fillId="0" borderId="20" xfId="0" applyFont="1" applyBorder="1" applyAlignment="1">
      <alignment horizontal="center" vertical="top"/>
    </xf>
    <xf numFmtId="0" fontId="4" fillId="0" borderId="17" xfId="0" applyFont="1" applyBorder="1" applyAlignment="1">
      <alignment horizontal="center" vertical="top"/>
    </xf>
    <xf numFmtId="0" fontId="4" fillId="0" borderId="21" xfId="0" applyFont="1" applyBorder="1" applyAlignment="1">
      <alignment horizontal="center" vertical="top"/>
    </xf>
    <xf numFmtId="0" fontId="4" fillId="0" borderId="22" xfId="0" applyFont="1" applyBorder="1" applyAlignment="1">
      <alignment horizontal="center" vertical="top"/>
    </xf>
    <xf numFmtId="0" fontId="83" fillId="0" borderId="0" xfId="0" applyFont="1" applyAlignment="1">
      <alignment horizontal="center"/>
    </xf>
    <xf numFmtId="0" fontId="4" fillId="0" borderId="23" xfId="0" applyFont="1" applyBorder="1" applyAlignment="1">
      <alignment horizontal="center" vertical="top"/>
    </xf>
    <xf numFmtId="0" fontId="4" fillId="0" borderId="18" xfId="0" applyFont="1" applyBorder="1" applyAlignment="1">
      <alignment horizontal="center" vertical="top"/>
    </xf>
    <xf numFmtId="0" fontId="4" fillId="0" borderId="0" xfId="0" applyFont="1" applyBorder="1" applyAlignment="1">
      <alignment horizontal="center" vertical="top"/>
    </xf>
    <xf numFmtId="0" fontId="4" fillId="0" borderId="24" xfId="0" applyFont="1" applyBorder="1" applyAlignment="1">
      <alignment horizontal="center" vertical="top"/>
    </xf>
    <xf numFmtId="0" fontId="83" fillId="0" borderId="23" xfId="0" applyFont="1" applyBorder="1" applyAlignment="1">
      <alignment horizontal="center"/>
    </xf>
    <xf numFmtId="0" fontId="83" fillId="0" borderId="18" xfId="0" applyFont="1" applyBorder="1" applyAlignment="1">
      <alignment horizontal="center"/>
    </xf>
    <xf numFmtId="0" fontId="83" fillId="0" borderId="24" xfId="0" applyFont="1" applyBorder="1" applyAlignment="1">
      <alignment horizontal="center"/>
    </xf>
    <xf numFmtId="0" fontId="83" fillId="0" borderId="25" xfId="0" applyFont="1" applyBorder="1" applyAlignment="1">
      <alignment horizontal="center"/>
    </xf>
    <xf numFmtId="0" fontId="83" fillId="0" borderId="19" xfId="0" applyFont="1" applyBorder="1" applyAlignment="1">
      <alignment horizontal="center"/>
    </xf>
    <xf numFmtId="0" fontId="83" fillId="0" borderId="2" xfId="0" applyFont="1" applyBorder="1" applyAlignment="1">
      <alignment horizontal="center"/>
    </xf>
    <xf numFmtId="0" fontId="4" fillId="0" borderId="19" xfId="0" applyFont="1" applyBorder="1" applyAlignment="1">
      <alignment horizontal="center" vertical="top"/>
    </xf>
    <xf numFmtId="0" fontId="83" fillId="0" borderId="26" xfId="0" applyFont="1" applyBorder="1" applyAlignment="1">
      <alignment horizontal="center"/>
    </xf>
    <xf numFmtId="0" fontId="83" fillId="0" borderId="16" xfId="0" applyFont="1" applyBorder="1" applyAlignment="1">
      <alignment/>
    </xf>
    <xf numFmtId="0" fontId="83" fillId="55" borderId="16" xfId="0" applyFont="1" applyFill="1" applyBorder="1" applyAlignment="1">
      <alignment/>
    </xf>
    <xf numFmtId="0" fontId="4" fillId="0" borderId="16" xfId="0" applyFont="1" applyBorder="1" applyAlignment="1">
      <alignment horizontal="left" vertical="top"/>
    </xf>
    <xf numFmtId="3" fontId="83" fillId="0" borderId="16" xfId="0" applyNumberFormat="1" applyFont="1" applyBorder="1" applyAlignment="1">
      <alignment/>
    </xf>
    <xf numFmtId="37" fontId="83" fillId="0" borderId="16" xfId="0" applyNumberFormat="1" applyFont="1" applyBorder="1" applyAlignment="1">
      <alignment/>
    </xf>
    <xf numFmtId="0" fontId="4" fillId="0" borderId="16" xfId="0" applyFont="1" applyFill="1" applyBorder="1" applyAlignment="1">
      <alignment horizontal="left" vertical="top"/>
    </xf>
    <xf numFmtId="37" fontId="83" fillId="55" borderId="16" xfId="0" applyNumberFormat="1" applyFont="1" applyFill="1" applyBorder="1" applyAlignment="1">
      <alignment/>
    </xf>
    <xf numFmtId="1" fontId="4" fillId="0" borderId="16" xfId="0" applyNumberFormat="1" applyFont="1" applyBorder="1" applyAlignment="1">
      <alignment horizontal="left" vertical="top"/>
    </xf>
    <xf numFmtId="3" fontId="4" fillId="0" borderId="0" xfId="0" applyNumberFormat="1" applyFont="1" applyBorder="1" applyAlignment="1">
      <alignment horizontal="left" vertical="top"/>
    </xf>
    <xf numFmtId="1" fontId="4" fillId="0" borderId="0" xfId="0" applyNumberFormat="1" applyFont="1" applyBorder="1" applyAlignment="1">
      <alignment horizontal="left" vertical="top"/>
    </xf>
    <xf numFmtId="43" fontId="82" fillId="0" borderId="0" xfId="44" applyFont="1" applyAlignment="1">
      <alignment/>
    </xf>
    <xf numFmtId="3" fontId="82" fillId="0" borderId="0" xfId="0" applyNumberFormat="1" applyFont="1" applyAlignment="1">
      <alignment/>
    </xf>
    <xf numFmtId="0" fontId="4" fillId="0" borderId="16" xfId="0" applyFont="1" applyBorder="1" applyAlignment="1">
      <alignment horizontal="center" vertical="center" wrapText="1"/>
    </xf>
    <xf numFmtId="0" fontId="82" fillId="0" borderId="0" xfId="0" applyFont="1" applyAlignment="1">
      <alignment horizontal="center"/>
    </xf>
    <xf numFmtId="0" fontId="4" fillId="0" borderId="27" xfId="0" applyFont="1" applyBorder="1" applyAlignment="1">
      <alignment vertical="center" wrapText="1"/>
    </xf>
    <xf numFmtId="0" fontId="4" fillId="0" borderId="16" xfId="0" applyFont="1" applyBorder="1" applyAlignment="1">
      <alignment horizontal="left" vertical="center" wrapText="1"/>
    </xf>
    <xf numFmtId="0" fontId="84" fillId="0" borderId="0" xfId="0" applyFont="1" applyAlignment="1">
      <alignment/>
    </xf>
    <xf numFmtId="0" fontId="82" fillId="0" borderId="0" xfId="0" applyFont="1" applyFill="1" applyAlignment="1">
      <alignment/>
    </xf>
    <xf numFmtId="0" fontId="82" fillId="0" borderId="0" xfId="0" applyFont="1" applyFill="1" applyAlignment="1">
      <alignment horizontal="center"/>
    </xf>
    <xf numFmtId="0" fontId="0" fillId="0" borderId="0" xfId="609">
      <alignment/>
      <protection/>
    </xf>
    <xf numFmtId="1" fontId="2" fillId="0" borderId="16" xfId="609" applyNumberFormat="1" applyFont="1" applyBorder="1" applyAlignment="1">
      <alignment horizontal="right" vertical="center" wrapText="1"/>
      <protection/>
    </xf>
    <xf numFmtId="0" fontId="3" fillId="0" borderId="0" xfId="609" applyFont="1" applyBorder="1" applyAlignment="1">
      <alignment horizontal="left" vertical="top"/>
      <protection/>
    </xf>
    <xf numFmtId="1" fontId="2" fillId="0" borderId="16" xfId="609" applyNumberFormat="1" applyFont="1" applyBorder="1" applyAlignment="1">
      <alignment horizontal="right" vertical="top" wrapText="1"/>
      <protection/>
    </xf>
    <xf numFmtId="0" fontId="82" fillId="0" borderId="0" xfId="0" applyFont="1" applyAlignment="1">
      <alignment horizontal="center" vertical="center"/>
    </xf>
    <xf numFmtId="3" fontId="4" fillId="0" borderId="16" xfId="0" applyNumberFormat="1" applyFont="1" applyFill="1" applyBorder="1" applyAlignment="1">
      <alignment horizontal="right" vertical="center" wrapText="1"/>
    </xf>
    <xf numFmtId="0" fontId="82" fillId="0" borderId="16" xfId="0" applyFont="1" applyFill="1" applyBorder="1" applyAlignment="1">
      <alignment horizontal="left" vertical="top" wrapText="1"/>
    </xf>
    <xf numFmtId="9" fontId="83" fillId="0" borderId="0" xfId="697" applyFont="1" applyAlignment="1">
      <alignment/>
    </xf>
    <xf numFmtId="10" fontId="83" fillId="0" borderId="0" xfId="697" applyNumberFormat="1" applyFont="1" applyAlignment="1">
      <alignment/>
    </xf>
    <xf numFmtId="3" fontId="83" fillId="0" borderId="0" xfId="0" applyNumberFormat="1" applyFont="1" applyAlignment="1">
      <alignment/>
    </xf>
    <xf numFmtId="37" fontId="83" fillId="0" borderId="0" xfId="0" applyNumberFormat="1" applyFont="1" applyAlignment="1">
      <alignment/>
    </xf>
    <xf numFmtId="164" fontId="4" fillId="0" borderId="16" xfId="0" applyNumberFormat="1" applyFont="1" applyFill="1" applyBorder="1" applyAlignment="1">
      <alignment horizontal="right" vertical="center" wrapText="1"/>
    </xf>
    <xf numFmtId="164" fontId="4" fillId="0" borderId="16" xfId="0" applyNumberFormat="1" applyFont="1" applyFill="1" applyBorder="1" applyAlignment="1">
      <alignment horizontal="right" vertical="center" wrapText="1"/>
    </xf>
    <xf numFmtId="0" fontId="19" fillId="0" borderId="16" xfId="0" applyFont="1" applyBorder="1" applyAlignment="1">
      <alignment horizontal="left" vertical="top" wrapText="1"/>
    </xf>
    <xf numFmtId="0" fontId="82" fillId="0" borderId="16" xfId="0" applyFont="1" applyFill="1" applyBorder="1" applyAlignment="1">
      <alignment horizontal="left" vertical="top" wrapText="1"/>
    </xf>
    <xf numFmtId="166" fontId="82" fillId="0" borderId="0" xfId="44" applyNumberFormat="1" applyFont="1" applyFill="1" applyAlignment="1">
      <alignment/>
    </xf>
    <xf numFmtId="166" fontId="82" fillId="0" borderId="0" xfId="0" applyNumberFormat="1" applyFont="1" applyFill="1" applyAlignment="1">
      <alignment/>
    </xf>
    <xf numFmtId="0" fontId="84" fillId="0" borderId="0" xfId="0" applyFont="1" applyFill="1" applyAlignment="1">
      <alignment/>
    </xf>
    <xf numFmtId="0" fontId="82" fillId="0" borderId="0" xfId="0" applyFont="1" applyFill="1" applyBorder="1" applyAlignment="1">
      <alignment/>
    </xf>
    <xf numFmtId="0" fontId="19" fillId="0" borderId="0" xfId="0" applyFont="1" applyAlignment="1">
      <alignment/>
    </xf>
    <xf numFmtId="0" fontId="19" fillId="0" borderId="16" xfId="0" applyFont="1" applyFill="1" applyBorder="1" applyAlignment="1">
      <alignment horizontal="left" vertical="top" wrapText="1"/>
    </xf>
    <xf numFmtId="9" fontId="4" fillId="0" borderId="16" xfId="697" applyFont="1" applyFill="1" applyBorder="1" applyAlignment="1">
      <alignment horizontal="right" vertical="center" wrapText="1"/>
    </xf>
    <xf numFmtId="10" fontId="4" fillId="0" borderId="16" xfId="697" applyNumberFormat="1" applyFont="1" applyFill="1" applyBorder="1" applyAlignment="1">
      <alignment horizontal="right" vertical="center" wrapText="1"/>
    </xf>
    <xf numFmtId="166" fontId="6" fillId="0" borderId="16" xfId="44" applyNumberFormat="1" applyFont="1" applyBorder="1" applyAlignment="1">
      <alignment horizontal="right" vertical="center" wrapText="1"/>
    </xf>
    <xf numFmtId="0" fontId="4" fillId="0" borderId="16" xfId="0" applyFont="1" applyFill="1" applyBorder="1" applyAlignment="1">
      <alignment horizontal="center" vertical="top" wrapText="1"/>
    </xf>
    <xf numFmtId="166" fontId="6" fillId="0" borderId="16" xfId="44" applyNumberFormat="1" applyFont="1" applyFill="1" applyBorder="1" applyAlignment="1">
      <alignment horizontal="right" vertical="center" wrapText="1"/>
    </xf>
    <xf numFmtId="9" fontId="4" fillId="0" borderId="16" xfId="697" applyFont="1" applyFill="1" applyBorder="1" applyAlignment="1">
      <alignment horizontal="right" vertical="center" wrapText="1"/>
    </xf>
    <xf numFmtId="164" fontId="4" fillId="0" borderId="16" xfId="0" applyNumberFormat="1" applyFont="1" applyFill="1" applyBorder="1" applyAlignment="1">
      <alignment horizontal="right" vertical="center" wrapText="1"/>
    </xf>
    <xf numFmtId="9" fontId="4" fillId="0" borderId="16" xfId="697" applyFont="1" applyFill="1" applyBorder="1" applyAlignment="1">
      <alignment horizontal="right" vertical="center" wrapText="1"/>
    </xf>
    <xf numFmtId="166" fontId="6" fillId="0" borderId="16" xfId="44" applyNumberFormat="1" applyFont="1" applyFill="1" applyBorder="1" applyAlignment="1">
      <alignment horizontal="right" vertical="center" wrapText="1"/>
    </xf>
    <xf numFmtId="10" fontId="4" fillId="0" borderId="16" xfId="697" applyNumberFormat="1" applyFont="1" applyFill="1" applyBorder="1" applyAlignment="1">
      <alignment horizontal="right" vertical="center" wrapText="1"/>
    </xf>
    <xf numFmtId="43" fontId="4" fillId="0" borderId="16" xfId="44" applyFont="1" applyFill="1" applyBorder="1" applyAlignment="1">
      <alignment horizontal="right" vertical="center" wrapText="1"/>
    </xf>
    <xf numFmtId="0" fontId="0" fillId="0" borderId="0" xfId="408">
      <alignment/>
      <protection/>
    </xf>
    <xf numFmtId="0" fontId="2" fillId="0" borderId="16" xfId="408" applyFont="1" applyBorder="1" applyAlignment="1">
      <alignment horizontal="left" vertical="top" wrapText="1"/>
      <protection/>
    </xf>
    <xf numFmtId="0" fontId="2" fillId="0" borderId="16" xfId="408" applyFont="1" applyBorder="1" applyAlignment="1">
      <alignment horizontal="center" wrapText="1"/>
      <protection/>
    </xf>
    <xf numFmtId="0" fontId="2" fillId="0" borderId="16" xfId="408" applyFont="1" applyBorder="1" applyAlignment="1">
      <alignment horizontal="center" vertical="top" wrapText="1"/>
      <protection/>
    </xf>
    <xf numFmtId="1" fontId="2" fillId="0" borderId="16" xfId="408" applyNumberFormat="1" applyFont="1" applyBorder="1" applyAlignment="1">
      <alignment horizontal="center" vertical="center" wrapText="1"/>
      <protection/>
    </xf>
    <xf numFmtId="0" fontId="2" fillId="0" borderId="16" xfId="408" applyFont="1" applyBorder="1" applyAlignment="1">
      <alignment horizontal="right" vertical="center" wrapText="1" indent="2"/>
      <protection/>
    </xf>
    <xf numFmtId="1" fontId="2" fillId="0" borderId="16" xfId="408" applyNumberFormat="1" applyFont="1" applyBorder="1" applyAlignment="1">
      <alignment horizontal="right" vertical="center" wrapText="1" indent="1"/>
      <protection/>
    </xf>
    <xf numFmtId="0" fontId="2" fillId="0" borderId="16" xfId="408" applyFont="1" applyBorder="1" applyAlignment="1">
      <alignment horizontal="center" vertical="center" wrapText="1"/>
      <protection/>
    </xf>
    <xf numFmtId="166" fontId="0" fillId="0" borderId="16" xfId="44" applyNumberFormat="1" applyBorder="1" applyAlignment="1">
      <alignment horizontal="left" vertical="top" wrapText="1"/>
    </xf>
    <xf numFmtId="1" fontId="2" fillId="0" borderId="16" xfId="408" applyNumberFormat="1" applyFont="1" applyBorder="1" applyAlignment="1">
      <alignment horizontal="right" vertical="center" wrapText="1"/>
      <protection/>
    </xf>
    <xf numFmtId="1" fontId="2" fillId="0" borderId="16" xfId="408" applyNumberFormat="1" applyFont="1" applyBorder="1" applyAlignment="1">
      <alignment horizontal="right" vertical="top" wrapText="1"/>
      <protection/>
    </xf>
    <xf numFmtId="0" fontId="3" fillId="0" borderId="0" xfId="408" applyFont="1" applyBorder="1" applyAlignment="1">
      <alignment horizontal="left" vertical="top"/>
      <protection/>
    </xf>
    <xf numFmtId="0" fontId="85" fillId="0" borderId="0" xfId="408" applyFont="1">
      <alignment/>
      <protection/>
    </xf>
    <xf numFmtId="0" fontId="2" fillId="0" borderId="16" xfId="408" applyFont="1" applyBorder="1" applyAlignment="1">
      <alignment horizontal="left" vertical="top" wrapText="1" indent="4"/>
      <protection/>
    </xf>
    <xf numFmtId="0" fontId="85" fillId="55" borderId="16" xfId="408" applyFont="1" applyFill="1" applyBorder="1" applyAlignment="1">
      <alignment horizontal="left" vertical="top" wrapText="1"/>
      <protection/>
    </xf>
    <xf numFmtId="166" fontId="85" fillId="0" borderId="27" xfId="56" applyNumberFormat="1" applyFont="1" applyBorder="1" applyAlignment="1">
      <alignment vertical="top" wrapText="1"/>
    </xf>
    <xf numFmtId="166" fontId="85" fillId="0" borderId="16" xfId="56" applyNumberFormat="1" applyFont="1" applyBorder="1" applyAlignment="1">
      <alignment vertical="top" wrapText="1"/>
    </xf>
    <xf numFmtId="166" fontId="2" fillId="0" borderId="16" xfId="56" applyNumberFormat="1" applyFont="1" applyBorder="1" applyAlignment="1">
      <alignment horizontal="right" vertical="center" wrapText="1"/>
    </xf>
    <xf numFmtId="1" fontId="3" fillId="0" borderId="16" xfId="408" applyNumberFormat="1" applyFont="1" applyBorder="1" applyAlignment="1">
      <alignment horizontal="right" vertical="center" wrapText="1"/>
      <protection/>
    </xf>
    <xf numFmtId="166" fontId="3" fillId="0" borderId="16" xfId="56" applyNumberFormat="1" applyFont="1" applyBorder="1" applyAlignment="1">
      <alignment horizontal="right" vertical="center" wrapText="1"/>
    </xf>
    <xf numFmtId="0" fontId="86" fillId="0" borderId="0" xfId="408" applyFont="1">
      <alignment/>
      <protection/>
    </xf>
    <xf numFmtId="1" fontId="2" fillId="0" borderId="16" xfId="408" applyNumberFormat="1" applyFont="1" applyBorder="1" applyAlignment="1">
      <alignment horizontal="right" wrapText="1"/>
      <protection/>
    </xf>
    <xf numFmtId="166" fontId="85" fillId="55" borderId="28" xfId="56" applyNumberFormat="1" applyFont="1" applyFill="1" applyBorder="1" applyAlignment="1">
      <alignment vertical="top" wrapText="1"/>
    </xf>
    <xf numFmtId="166" fontId="85" fillId="55" borderId="29" xfId="56" applyNumberFormat="1" applyFont="1" applyFill="1" applyBorder="1" applyAlignment="1">
      <alignment vertical="top" wrapText="1"/>
    </xf>
    <xf numFmtId="166" fontId="2" fillId="55" borderId="27" xfId="56" applyNumberFormat="1" applyFont="1" applyFill="1" applyBorder="1" applyAlignment="1">
      <alignment vertical="center" wrapText="1"/>
    </xf>
    <xf numFmtId="166" fontId="2" fillId="55" borderId="28" xfId="56" applyNumberFormat="1" applyFont="1" applyFill="1" applyBorder="1" applyAlignment="1">
      <alignment vertical="center" wrapText="1"/>
    </xf>
    <xf numFmtId="166" fontId="85" fillId="55" borderId="16" xfId="56" applyNumberFormat="1" applyFont="1" applyFill="1" applyBorder="1" applyAlignment="1">
      <alignment horizontal="left" vertical="top" wrapText="1"/>
    </xf>
    <xf numFmtId="166" fontId="85" fillId="55" borderId="27" xfId="56" applyNumberFormat="1" applyFont="1" applyFill="1" applyBorder="1" applyAlignment="1">
      <alignment vertical="top" wrapText="1"/>
    </xf>
    <xf numFmtId="166" fontId="85" fillId="55" borderId="16" xfId="56" applyNumberFormat="1" applyFont="1" applyFill="1" applyBorder="1" applyAlignment="1">
      <alignment/>
    </xf>
    <xf numFmtId="0" fontId="6" fillId="0" borderId="27" xfId="0" applyFont="1" applyBorder="1" applyAlignment="1">
      <alignment vertical="center" wrapText="1"/>
    </xf>
    <xf numFmtId="3" fontId="6" fillId="0" borderId="16" xfId="0" applyNumberFormat="1" applyFont="1" applyBorder="1" applyAlignment="1">
      <alignment horizontal="right" vertical="top" wrapText="1"/>
    </xf>
    <xf numFmtId="3" fontId="87" fillId="0" borderId="16" xfId="0" applyNumberFormat="1" applyFont="1" applyBorder="1" applyAlignment="1">
      <alignment/>
    </xf>
    <xf numFmtId="37" fontId="87" fillId="0" borderId="16" xfId="0" applyNumberFormat="1" applyFont="1" applyBorder="1" applyAlignment="1">
      <alignment/>
    </xf>
    <xf numFmtId="166" fontId="85" fillId="0" borderId="0" xfId="408" applyNumberFormat="1" applyFont="1">
      <alignment/>
      <protection/>
    </xf>
    <xf numFmtId="166" fontId="0" fillId="0" borderId="16" xfId="56" applyNumberFormat="1" applyFont="1" applyBorder="1" applyAlignment="1">
      <alignment horizontal="left" vertical="top" wrapText="1"/>
    </xf>
    <xf numFmtId="0" fontId="64" fillId="0" borderId="0" xfId="635">
      <alignment/>
      <protection/>
    </xf>
    <xf numFmtId="0" fontId="2" fillId="0" borderId="16" xfId="635" applyFont="1" applyBorder="1" applyAlignment="1">
      <alignment horizontal="center" vertical="center" wrapText="1"/>
      <protection/>
    </xf>
    <xf numFmtId="0" fontId="64" fillId="0" borderId="0" xfId="635" applyAlignment="1">
      <alignment horizontal="center" vertical="center"/>
      <protection/>
    </xf>
    <xf numFmtId="1" fontId="2" fillId="0" borderId="16" xfId="635" applyNumberFormat="1" applyFont="1" applyBorder="1" applyAlignment="1">
      <alignment horizontal="right" vertical="center" wrapText="1"/>
      <protection/>
    </xf>
    <xf numFmtId="0" fontId="64" fillId="55" borderId="16" xfId="635" applyFill="1" applyBorder="1" applyAlignment="1">
      <alignment horizontal="left" vertical="center" wrapText="1"/>
      <protection/>
    </xf>
    <xf numFmtId="0" fontId="64" fillId="55" borderId="16" xfId="635" applyFill="1" applyBorder="1" applyAlignment="1">
      <alignment horizontal="left" vertical="top" wrapText="1"/>
      <protection/>
    </xf>
    <xf numFmtId="166" fontId="0" fillId="0" borderId="16" xfId="57" applyNumberFormat="1" applyFont="1" applyBorder="1" applyAlignment="1">
      <alignment horizontal="right" vertical="center" wrapText="1"/>
    </xf>
    <xf numFmtId="166" fontId="0" fillId="0" borderId="16" xfId="57" applyNumberFormat="1" applyFont="1" applyBorder="1" applyAlignment="1">
      <alignment wrapText="1"/>
    </xf>
    <xf numFmtId="0" fontId="64" fillId="0" borderId="16" xfId="635" applyBorder="1" applyAlignment="1">
      <alignment horizontal="left" vertical="top" wrapText="1"/>
      <protection/>
    </xf>
    <xf numFmtId="1" fontId="3" fillId="0" borderId="16" xfId="635" applyNumberFormat="1" applyFont="1" applyBorder="1" applyAlignment="1">
      <alignment horizontal="right" vertical="center" wrapText="1"/>
      <protection/>
    </xf>
    <xf numFmtId="166" fontId="0" fillId="55" borderId="16" xfId="57" applyNumberFormat="1" applyFont="1" applyFill="1" applyBorder="1" applyAlignment="1">
      <alignment horizontal="right" vertical="center" wrapText="1"/>
    </xf>
    <xf numFmtId="0" fontId="2" fillId="0" borderId="16" xfId="635" applyFont="1" applyBorder="1" applyAlignment="1">
      <alignment horizontal="left" vertical="top" wrapText="1"/>
      <protection/>
    </xf>
    <xf numFmtId="0" fontId="2" fillId="0" borderId="16" xfId="635" applyFont="1" applyBorder="1" applyAlignment="1">
      <alignment horizontal="center" vertical="top" wrapText="1"/>
      <protection/>
    </xf>
    <xf numFmtId="0" fontId="2" fillId="0" borderId="16" xfId="635" applyFont="1" applyBorder="1" applyAlignment="1">
      <alignment horizontal="left" vertical="top" wrapText="1" indent="1"/>
      <protection/>
    </xf>
    <xf numFmtId="171" fontId="2" fillId="0" borderId="16" xfId="635" applyNumberFormat="1" applyFont="1" applyBorder="1" applyAlignment="1">
      <alignment horizontal="right" vertical="center" wrapText="1"/>
      <protection/>
    </xf>
    <xf numFmtId="0" fontId="2" fillId="0" borderId="16" xfId="635" applyFont="1" applyBorder="1" applyAlignment="1">
      <alignment horizontal="center" wrapText="1"/>
      <protection/>
    </xf>
    <xf numFmtId="1" fontId="2" fillId="0" borderId="16" xfId="635" applyNumberFormat="1" applyFont="1" applyBorder="1" applyAlignment="1">
      <alignment horizontal="center" vertical="center" wrapText="1"/>
      <protection/>
    </xf>
    <xf numFmtId="0" fontId="2" fillId="0" borderId="16" xfId="635" applyFont="1" applyBorder="1" applyAlignment="1">
      <alignment horizontal="right" vertical="center" wrapText="1" indent="2"/>
      <protection/>
    </xf>
    <xf numFmtId="1" fontId="2" fillId="0" borderId="16" xfId="635" applyNumberFormat="1" applyFont="1" applyBorder="1" applyAlignment="1">
      <alignment horizontal="right" vertical="center" wrapText="1" indent="3"/>
      <protection/>
    </xf>
    <xf numFmtId="43" fontId="64" fillId="0" borderId="16" xfId="56" applyFont="1" applyBorder="1" applyAlignment="1">
      <alignment horizontal="left" vertical="top" wrapText="1"/>
    </xf>
    <xf numFmtId="0" fontId="2" fillId="0" borderId="16" xfId="656" applyFont="1" applyBorder="1" applyAlignment="1">
      <alignment horizontal="center" vertical="top" wrapText="1"/>
      <protection/>
    </xf>
    <xf numFmtId="1" fontId="2" fillId="0" borderId="16" xfId="656" applyNumberFormat="1" applyFont="1" applyBorder="1" applyAlignment="1">
      <alignment horizontal="right" vertical="center" wrapText="1"/>
      <protection/>
    </xf>
    <xf numFmtId="1" fontId="2" fillId="0" borderId="16" xfId="656" applyNumberFormat="1" applyFont="1" applyBorder="1" applyAlignment="1">
      <alignment horizontal="right" wrapText="1"/>
      <protection/>
    </xf>
    <xf numFmtId="0" fontId="3" fillId="0" borderId="0" xfId="656" applyFont="1" applyBorder="1" applyAlignment="1">
      <alignment horizontal="left" vertical="top"/>
      <protection/>
    </xf>
    <xf numFmtId="1" fontId="2" fillId="0" borderId="16" xfId="635" applyNumberFormat="1" applyFont="1" applyBorder="1" applyAlignment="1">
      <alignment horizontal="right" wrapText="1"/>
      <protection/>
    </xf>
    <xf numFmtId="0" fontId="3" fillId="0" borderId="0" xfId="635" applyFont="1" applyBorder="1" applyAlignment="1">
      <alignment horizontal="left" vertical="top"/>
      <protection/>
    </xf>
    <xf numFmtId="166" fontId="82" fillId="56" borderId="16" xfId="44" applyNumberFormat="1" applyFont="1" applyFill="1" applyBorder="1" applyAlignment="1">
      <alignment horizontal="left" vertical="top" wrapText="1"/>
    </xf>
    <xf numFmtId="0" fontId="82" fillId="56" borderId="16" xfId="0" applyFont="1" applyFill="1" applyBorder="1" applyAlignment="1">
      <alignment horizontal="left" vertical="top" wrapText="1"/>
    </xf>
    <xf numFmtId="0" fontId="19" fillId="56" borderId="16" xfId="0" applyFont="1" applyFill="1" applyBorder="1" applyAlignment="1">
      <alignment horizontal="left" vertical="top" wrapText="1"/>
    </xf>
    <xf numFmtId="0" fontId="4" fillId="56" borderId="16" xfId="0" applyFont="1" applyFill="1" applyBorder="1" applyAlignment="1">
      <alignment horizontal="left" vertical="center" wrapText="1"/>
    </xf>
    <xf numFmtId="166" fontId="6" fillId="56" borderId="16" xfId="44" applyNumberFormat="1" applyFont="1" applyFill="1" applyBorder="1" applyAlignment="1">
      <alignment horizontal="right" vertical="center" wrapText="1"/>
    </xf>
    <xf numFmtId="0" fontId="82" fillId="56" borderId="16" xfId="0" applyFont="1" applyFill="1" applyBorder="1" applyAlignment="1">
      <alignment horizontal="left" vertical="top" wrapText="1"/>
    </xf>
    <xf numFmtId="0" fontId="19" fillId="56" borderId="16" xfId="0" applyFont="1" applyFill="1" applyBorder="1" applyAlignment="1">
      <alignment horizontal="left" vertical="top" wrapText="1"/>
    </xf>
    <xf numFmtId="166" fontId="4" fillId="56" borderId="16" xfId="44" applyNumberFormat="1" applyFont="1" applyFill="1" applyBorder="1" applyAlignment="1">
      <alignment horizontal="right" vertical="center" wrapText="1"/>
    </xf>
    <xf numFmtId="164" fontId="4" fillId="56" borderId="16" xfId="0" applyNumberFormat="1" applyFont="1" applyFill="1" applyBorder="1" applyAlignment="1">
      <alignment horizontal="right" vertical="center" wrapText="1"/>
    </xf>
    <xf numFmtId="9" fontId="4" fillId="56" borderId="16" xfId="697" applyFont="1" applyFill="1" applyBorder="1" applyAlignment="1">
      <alignment horizontal="right" vertical="center" wrapText="1"/>
    </xf>
    <xf numFmtId="10" fontId="4" fillId="56" borderId="16" xfId="697" applyNumberFormat="1" applyFont="1" applyFill="1" applyBorder="1" applyAlignment="1">
      <alignment horizontal="right" vertical="center" wrapText="1"/>
    </xf>
    <xf numFmtId="0" fontId="82" fillId="56" borderId="27" xfId="0" applyFont="1" applyFill="1" applyBorder="1" applyAlignment="1">
      <alignment vertical="top" wrapText="1"/>
    </xf>
    <xf numFmtId="0" fontId="82" fillId="56" borderId="29" xfId="0" applyFont="1" applyFill="1" applyBorder="1" applyAlignment="1">
      <alignment vertical="top" wrapText="1"/>
    </xf>
    <xf numFmtId="3" fontId="4" fillId="0" borderId="16" xfId="0" applyNumberFormat="1" applyFont="1" applyBorder="1" applyAlignment="1">
      <alignment horizontal="right" vertical="center" wrapText="1"/>
    </xf>
    <xf numFmtId="3" fontId="6" fillId="0" borderId="16" xfId="0" applyNumberFormat="1" applyFont="1" applyBorder="1" applyAlignment="1">
      <alignment horizontal="right" vertical="top" wrapText="1"/>
    </xf>
    <xf numFmtId="3" fontId="6" fillId="0" borderId="16" xfId="0" applyNumberFormat="1" applyFont="1" applyBorder="1" applyAlignment="1">
      <alignment horizontal="right" vertical="center" wrapText="1"/>
    </xf>
    <xf numFmtId="0" fontId="4" fillId="0" borderId="16" xfId="0" applyFont="1" applyBorder="1" applyAlignment="1">
      <alignment horizontal="center" vertical="top" wrapText="1"/>
    </xf>
    <xf numFmtId="0" fontId="82" fillId="56" borderId="16" xfId="0" applyFont="1" applyFill="1" applyBorder="1" applyAlignment="1">
      <alignment horizontal="left" vertical="top" wrapText="1"/>
    </xf>
    <xf numFmtId="0" fontId="0" fillId="0" borderId="0" xfId="655">
      <alignment/>
      <protection/>
    </xf>
    <xf numFmtId="0" fontId="2" fillId="0" borderId="16" xfId="655" applyFont="1" applyBorder="1" applyAlignment="1">
      <alignment horizontal="left" vertical="top" wrapText="1"/>
      <protection/>
    </xf>
    <xf numFmtId="0" fontId="2" fillId="0" borderId="16" xfId="655" applyFont="1" applyBorder="1" applyAlignment="1">
      <alignment horizontal="center" vertical="top" wrapText="1"/>
      <protection/>
    </xf>
    <xf numFmtId="1" fontId="2" fillId="0" borderId="16" xfId="655" applyNumberFormat="1" applyFont="1" applyBorder="1" applyAlignment="1">
      <alignment horizontal="center" vertical="center" wrapText="1"/>
      <protection/>
    </xf>
    <xf numFmtId="0" fontId="0" fillId="0" borderId="16" xfId="655" applyBorder="1" applyAlignment="1">
      <alignment horizontal="left" vertical="top" wrapText="1"/>
      <protection/>
    </xf>
    <xf numFmtId="0" fontId="0" fillId="56" borderId="16" xfId="655" applyFill="1" applyBorder="1" applyAlignment="1">
      <alignment horizontal="left" vertical="top" wrapText="1"/>
      <protection/>
    </xf>
    <xf numFmtId="2" fontId="4" fillId="56" borderId="16" xfId="0" applyNumberFormat="1" applyFont="1" applyFill="1" applyBorder="1" applyAlignment="1">
      <alignment horizontal="right" vertical="center" wrapText="1"/>
    </xf>
    <xf numFmtId="164" fontId="4" fillId="56" borderId="16" xfId="0" applyNumberFormat="1" applyFont="1" applyFill="1" applyBorder="1" applyAlignment="1">
      <alignment horizontal="right" vertical="center" wrapText="1"/>
    </xf>
    <xf numFmtId="0" fontId="64" fillId="56" borderId="16" xfId="635" applyFill="1" applyBorder="1" applyAlignment="1">
      <alignment horizontal="left" vertical="top" wrapText="1"/>
      <protection/>
    </xf>
    <xf numFmtId="166" fontId="0" fillId="56" borderId="16" xfId="56" applyNumberFormat="1" applyFont="1" applyFill="1" applyBorder="1" applyAlignment="1">
      <alignment horizontal="left" vertical="top" wrapText="1"/>
    </xf>
    <xf numFmtId="166" fontId="88" fillId="56" borderId="16" xfId="56" applyNumberFormat="1" applyFont="1" applyFill="1" applyBorder="1" applyAlignment="1">
      <alignment horizontal="left" vertical="top" wrapText="1"/>
    </xf>
    <xf numFmtId="0" fontId="0" fillId="56" borderId="16" xfId="408" applyFill="1" applyBorder="1" applyAlignment="1">
      <alignment horizontal="left" vertical="top" wrapText="1"/>
      <protection/>
    </xf>
    <xf numFmtId="0" fontId="85" fillId="56" borderId="16" xfId="408" applyFont="1" applyFill="1" applyBorder="1" applyAlignment="1">
      <alignment horizontal="left" vertical="top" wrapText="1"/>
      <protection/>
    </xf>
    <xf numFmtId="166" fontId="85" fillId="56" borderId="27" xfId="56" applyNumberFormat="1" applyFont="1" applyFill="1" applyBorder="1" applyAlignment="1">
      <alignment vertical="top" wrapText="1"/>
    </xf>
    <xf numFmtId="166" fontId="85" fillId="56" borderId="16" xfId="56" applyNumberFormat="1" applyFont="1" applyFill="1" applyBorder="1" applyAlignment="1">
      <alignment vertical="top" wrapText="1"/>
    </xf>
    <xf numFmtId="166" fontId="85" fillId="56" borderId="16" xfId="56" applyNumberFormat="1" applyFont="1" applyFill="1" applyBorder="1" applyAlignment="1">
      <alignment horizontal="left" vertical="top" wrapText="1"/>
    </xf>
    <xf numFmtId="0" fontId="86" fillId="56" borderId="16" xfId="408" applyFont="1" applyFill="1" applyBorder="1" applyAlignment="1">
      <alignment horizontal="left" vertical="top" wrapText="1"/>
      <protection/>
    </xf>
    <xf numFmtId="166" fontId="86" fillId="56" borderId="16" xfId="56" applyNumberFormat="1" applyFont="1" applyFill="1" applyBorder="1" applyAlignment="1">
      <alignment horizontal="left" vertical="top" wrapText="1"/>
    </xf>
    <xf numFmtId="166" fontId="85" fillId="56" borderId="29" xfId="56" applyNumberFormat="1" applyFont="1" applyFill="1" applyBorder="1" applyAlignment="1">
      <alignment vertical="top" wrapText="1"/>
    </xf>
    <xf numFmtId="166" fontId="86" fillId="56" borderId="29" xfId="56" applyNumberFormat="1" applyFont="1" applyFill="1" applyBorder="1" applyAlignment="1">
      <alignment vertical="top" wrapText="1"/>
    </xf>
    <xf numFmtId="166" fontId="86" fillId="56" borderId="27" xfId="56" applyNumberFormat="1" applyFont="1" applyFill="1" applyBorder="1" applyAlignment="1">
      <alignment vertical="top" wrapText="1"/>
    </xf>
    <xf numFmtId="166" fontId="85" fillId="56" borderId="16" xfId="56" applyNumberFormat="1" applyFont="1" applyFill="1" applyBorder="1" applyAlignment="1">
      <alignment/>
    </xf>
    <xf numFmtId="166" fontId="86" fillId="56" borderId="27" xfId="56" applyNumberFormat="1" applyFont="1" applyFill="1" applyBorder="1" applyAlignment="1">
      <alignment horizontal="left" vertical="top" wrapText="1"/>
    </xf>
    <xf numFmtId="166" fontId="86" fillId="56" borderId="16" xfId="56" applyNumberFormat="1" applyFont="1" applyFill="1" applyBorder="1" applyAlignment="1">
      <alignment/>
    </xf>
    <xf numFmtId="166" fontId="85" fillId="56" borderId="27" xfId="56" applyNumberFormat="1" applyFont="1" applyFill="1" applyBorder="1" applyAlignment="1">
      <alignment horizontal="left" vertical="top" wrapText="1"/>
    </xf>
    <xf numFmtId="0" fontId="4" fillId="56" borderId="16" xfId="0" applyFont="1" applyFill="1" applyBorder="1" applyAlignment="1">
      <alignment horizontal="left" vertical="center" wrapText="1"/>
    </xf>
    <xf numFmtId="3" fontId="4" fillId="56" borderId="16" xfId="0" applyNumberFormat="1" applyFont="1" applyFill="1" applyBorder="1" applyAlignment="1">
      <alignment horizontal="right" vertical="center" wrapText="1"/>
    </xf>
    <xf numFmtId="0" fontId="83" fillId="0" borderId="16" xfId="0" applyFont="1" applyBorder="1" applyAlignment="1">
      <alignment horizontal="right" vertical="top" wrapText="1"/>
    </xf>
    <xf numFmtId="0" fontId="83" fillId="56" borderId="16" xfId="0" applyFont="1" applyFill="1" applyBorder="1" applyAlignment="1">
      <alignment horizontal="left" vertical="top" wrapText="1"/>
    </xf>
    <xf numFmtId="3" fontId="4" fillId="56" borderId="16" xfId="0" applyNumberFormat="1" applyFont="1" applyFill="1" applyBorder="1" applyAlignment="1">
      <alignment horizontal="right" vertical="top" wrapText="1"/>
    </xf>
    <xf numFmtId="1" fontId="4" fillId="56" borderId="16" xfId="0" applyNumberFormat="1" applyFont="1" applyFill="1" applyBorder="1" applyAlignment="1">
      <alignment horizontal="center" vertical="center" wrapText="1"/>
    </xf>
    <xf numFmtId="0" fontId="4" fillId="56" borderId="16" xfId="0" applyFont="1" applyFill="1" applyBorder="1" applyAlignment="1">
      <alignment horizontal="right" vertical="top" wrapText="1" indent="4"/>
    </xf>
    <xf numFmtId="0" fontId="0" fillId="56" borderId="27" xfId="609" applyFill="1" applyBorder="1" applyAlignment="1">
      <alignment horizontal="left" vertical="top" wrapText="1"/>
      <protection/>
    </xf>
    <xf numFmtId="0" fontId="83" fillId="56" borderId="16" xfId="0" applyFont="1" applyFill="1" applyBorder="1" applyAlignment="1">
      <alignment/>
    </xf>
    <xf numFmtId="0" fontId="83" fillId="0" borderId="16" xfId="0" applyFont="1" applyFill="1" applyBorder="1" applyAlignment="1">
      <alignment/>
    </xf>
    <xf numFmtId="3" fontId="4" fillId="56" borderId="16" xfId="0" applyNumberFormat="1" applyFont="1" applyFill="1" applyBorder="1" applyAlignment="1">
      <alignment horizontal="left" vertical="top"/>
    </xf>
    <xf numFmtId="0" fontId="0" fillId="56" borderId="16" xfId="656" applyFill="1" applyBorder="1" applyAlignment="1">
      <alignment horizontal="left" vertical="top" wrapText="1"/>
      <protection/>
    </xf>
    <xf numFmtId="0" fontId="2" fillId="56" borderId="16" xfId="656" applyFont="1" applyFill="1" applyBorder="1" applyAlignment="1">
      <alignment horizontal="right" wrapText="1" indent="14"/>
      <protection/>
    </xf>
    <xf numFmtId="0" fontId="64" fillId="0" borderId="0" xfId="635" applyFill="1">
      <alignment/>
      <protection/>
    </xf>
    <xf numFmtId="0" fontId="64" fillId="0" borderId="16" xfId="635" applyFill="1" applyBorder="1" applyAlignment="1">
      <alignment horizontal="left" vertical="top" wrapText="1"/>
      <protection/>
    </xf>
    <xf numFmtId="43" fontId="64" fillId="0" borderId="16" xfId="56" applyFont="1" applyFill="1" applyBorder="1" applyAlignment="1">
      <alignment horizontal="left" vertical="top" wrapText="1"/>
    </xf>
    <xf numFmtId="0" fontId="2" fillId="0" borderId="16" xfId="635" applyFont="1" applyFill="1" applyBorder="1" applyAlignment="1">
      <alignment horizontal="center"/>
      <protection/>
    </xf>
    <xf numFmtId="0" fontId="89" fillId="0" borderId="30" xfId="0" applyFont="1" applyBorder="1" applyAlignment="1">
      <alignment horizontal="center" vertical="center" wrapText="1"/>
    </xf>
    <xf numFmtId="0" fontId="90" fillId="0" borderId="30" xfId="0" applyFont="1" applyBorder="1" applyAlignment="1">
      <alignment horizontal="center" vertical="center" wrapText="1"/>
    </xf>
    <xf numFmtId="0" fontId="91" fillId="0" borderId="31" xfId="0" applyFont="1" applyBorder="1" applyAlignment="1">
      <alignment vertical="center" wrapText="1"/>
    </xf>
    <xf numFmtId="0" fontId="91" fillId="0" borderId="32" xfId="0" applyFont="1" applyBorder="1" applyAlignment="1">
      <alignment horizontal="left" vertical="center" wrapText="1" indent="2"/>
    </xf>
    <xf numFmtId="0" fontId="91" fillId="0" borderId="30" xfId="0" applyFont="1" applyBorder="1" applyAlignment="1">
      <alignment horizontal="left" vertical="center" wrapText="1" indent="1"/>
    </xf>
    <xf numFmtId="0" fontId="90" fillId="0" borderId="30" xfId="0" applyFont="1" applyBorder="1" applyAlignment="1">
      <alignment horizontal="left" vertical="center" wrapText="1" indent="3"/>
    </xf>
    <xf numFmtId="0" fontId="83" fillId="0" borderId="30" xfId="0" applyFont="1" applyBorder="1" applyAlignment="1">
      <alignment horizontal="left" vertical="center" wrapText="1" indent="3"/>
    </xf>
    <xf numFmtId="0" fontId="0" fillId="0" borderId="33" xfId="0" applyBorder="1" applyAlignment="1">
      <alignment vertical="top" wrapText="1"/>
    </xf>
    <xf numFmtId="0" fontId="92" fillId="0" borderId="0" xfId="0" applyFont="1" applyAlignment="1">
      <alignment horizontal="centerContinuous" vertical="center"/>
    </xf>
    <xf numFmtId="0" fontId="0" fillId="0" borderId="0" xfId="0" applyAlignment="1">
      <alignment horizontal="centerContinuous"/>
    </xf>
    <xf numFmtId="0" fontId="89" fillId="0" borderId="34" xfId="0" applyFont="1" applyBorder="1" applyAlignment="1">
      <alignment vertical="center" wrapText="1"/>
    </xf>
    <xf numFmtId="0" fontId="89" fillId="0" borderId="34" xfId="0" applyFont="1" applyBorder="1" applyAlignment="1">
      <alignment horizontal="left" vertical="center" wrapText="1"/>
    </xf>
    <xf numFmtId="0" fontId="0" fillId="0" borderId="35" xfId="0" applyBorder="1" applyAlignment="1">
      <alignment vertical="top" wrapText="1"/>
    </xf>
    <xf numFmtId="0" fontId="41" fillId="0" borderId="0" xfId="0" applyFont="1" applyFill="1"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166" fontId="0" fillId="0" borderId="16" xfId="56" applyNumberFormat="1" applyFont="1" applyBorder="1" applyAlignment="1">
      <alignment horizontal="left" vertical="top" wrapText="1"/>
    </xf>
    <xf numFmtId="0" fontId="64" fillId="0" borderId="0" xfId="657">
      <alignment/>
      <protection/>
    </xf>
    <xf numFmtId="166" fontId="93" fillId="0" borderId="16" xfId="657" applyNumberFormat="1" applyFont="1" applyBorder="1" applyAlignment="1">
      <alignment horizontal="left" vertical="top" wrapText="1"/>
      <protection/>
    </xf>
    <xf numFmtId="166" fontId="93" fillId="0" borderId="16" xfId="56" applyNumberFormat="1" applyFont="1" applyBorder="1" applyAlignment="1">
      <alignment horizontal="left" vertical="top" wrapText="1"/>
    </xf>
    <xf numFmtId="0" fontId="93" fillId="0" borderId="0" xfId="657" applyFont="1">
      <alignment/>
      <protection/>
    </xf>
    <xf numFmtId="0" fontId="3" fillId="0" borderId="0" xfId="657" applyFont="1" applyBorder="1" applyAlignment="1">
      <alignment horizontal="left" vertical="top"/>
      <protection/>
    </xf>
    <xf numFmtId="166" fontId="64" fillId="0" borderId="0" xfId="657" applyNumberFormat="1">
      <alignment/>
      <protection/>
    </xf>
    <xf numFmtId="0" fontId="64" fillId="0" borderId="0" xfId="657" applyFill="1" applyBorder="1">
      <alignment/>
      <protection/>
    </xf>
    <xf numFmtId="4" fontId="64" fillId="0" borderId="0" xfId="657" applyNumberFormat="1" applyFill="1" applyBorder="1">
      <alignment/>
      <protection/>
    </xf>
    <xf numFmtId="0" fontId="64" fillId="0" borderId="0" xfId="657" applyFont="1">
      <alignment/>
      <protection/>
    </xf>
    <xf numFmtId="0" fontId="2" fillId="0" borderId="16" xfId="635" applyFont="1" applyBorder="1" applyAlignment="1">
      <alignment horizontal="center" vertical="top" wrapText="1"/>
      <protection/>
    </xf>
    <xf numFmtId="0" fontId="64" fillId="55" borderId="16" xfId="635" applyFill="1" applyBorder="1" applyAlignment="1">
      <alignment horizontal="left" vertical="center" wrapText="1"/>
      <protection/>
    </xf>
    <xf numFmtId="0" fontId="64" fillId="55" borderId="16" xfId="635" applyFill="1" applyBorder="1" applyAlignment="1">
      <alignment horizontal="left" vertical="top" wrapText="1"/>
      <protection/>
    </xf>
    <xf numFmtId="0" fontId="64" fillId="55" borderId="27" xfId="635" applyFill="1" applyBorder="1" applyAlignment="1">
      <alignment horizontal="left" vertical="top" wrapText="1"/>
      <protection/>
    </xf>
    <xf numFmtId="166" fontId="0" fillId="0" borderId="16" xfId="57" applyNumberFormat="1" applyFont="1" applyBorder="1" applyAlignment="1">
      <alignment horizontal="right" vertical="center" wrapText="1"/>
    </xf>
    <xf numFmtId="166" fontId="0" fillId="0" borderId="27" xfId="57" applyNumberFormat="1" applyFont="1" applyBorder="1" applyAlignment="1">
      <alignment wrapText="1"/>
    </xf>
    <xf numFmtId="166" fontId="0" fillId="55" borderId="16" xfId="57" applyNumberFormat="1" applyFont="1" applyFill="1" applyBorder="1" applyAlignment="1">
      <alignment horizontal="right" vertical="center" wrapText="1"/>
    </xf>
    <xf numFmtId="0" fontId="2" fillId="0" borderId="16" xfId="635" applyFont="1" applyBorder="1" applyAlignment="1">
      <alignment horizontal="right" vertical="top" wrapText="1" indent="7"/>
      <protection/>
    </xf>
    <xf numFmtId="0" fontId="64" fillId="0" borderId="16" xfId="635" applyBorder="1" applyAlignment="1">
      <alignment horizontal="left" vertical="top" wrapText="1"/>
      <protection/>
    </xf>
    <xf numFmtId="0" fontId="2" fillId="0" borderId="16" xfId="635" applyFont="1" applyBorder="1" applyAlignment="1">
      <alignment horizontal="left" vertical="top" wrapText="1"/>
      <protection/>
    </xf>
    <xf numFmtId="166" fontId="0" fillId="0" borderId="0" xfId="408" applyNumberFormat="1">
      <alignment/>
      <protection/>
    </xf>
    <xf numFmtId="4" fontId="0" fillId="0" borderId="0" xfId="408" applyNumberFormat="1">
      <alignment/>
      <protection/>
    </xf>
    <xf numFmtId="0" fontId="81" fillId="0" borderId="0" xfId="408" applyFont="1" applyFill="1">
      <alignment/>
      <protection/>
    </xf>
    <xf numFmtId="0" fontId="0" fillId="0" borderId="0" xfId="408" applyFont="1">
      <alignment/>
      <protection/>
    </xf>
    <xf numFmtId="166" fontId="0" fillId="0" borderId="16" xfId="44" applyNumberFormat="1" applyFont="1" applyBorder="1" applyAlignment="1">
      <alignment horizontal="right" vertical="center" wrapText="1"/>
    </xf>
    <xf numFmtId="166" fontId="0" fillId="0" borderId="16" xfId="44" applyNumberFormat="1" applyFont="1" applyBorder="1" applyAlignment="1">
      <alignment wrapText="1"/>
    </xf>
    <xf numFmtId="166" fontId="0" fillId="0" borderId="27" xfId="44" applyNumberFormat="1" applyFont="1" applyBorder="1" applyAlignment="1">
      <alignment wrapText="1"/>
    </xf>
    <xf numFmtId="0" fontId="80" fillId="0" borderId="0" xfId="635" applyFont="1">
      <alignment/>
      <protection/>
    </xf>
    <xf numFmtId="166" fontId="0" fillId="55" borderId="16" xfId="44" applyNumberFormat="1" applyFont="1" applyFill="1" applyBorder="1" applyAlignment="1">
      <alignment horizontal="right" vertical="center" wrapText="1"/>
    </xf>
    <xf numFmtId="166" fontId="0" fillId="55" borderId="16" xfId="44" applyNumberFormat="1" applyFont="1" applyFill="1" applyBorder="1" applyAlignment="1">
      <alignment wrapText="1"/>
    </xf>
    <xf numFmtId="166" fontId="0" fillId="55" borderId="27" xfId="44" applyNumberFormat="1" applyFont="1" applyFill="1" applyBorder="1" applyAlignment="1">
      <alignment wrapText="1"/>
    </xf>
    <xf numFmtId="166" fontId="93" fillId="0" borderId="16" xfId="44" applyNumberFormat="1" applyFont="1" applyBorder="1" applyAlignment="1">
      <alignment horizontal="right" vertical="center" wrapText="1"/>
    </xf>
    <xf numFmtId="166" fontId="93" fillId="0" borderId="16" xfId="44" applyNumberFormat="1" applyFont="1" applyBorder="1" applyAlignment="1">
      <alignment wrapText="1"/>
    </xf>
    <xf numFmtId="166" fontId="93" fillId="0" borderId="27" xfId="44" applyNumberFormat="1" applyFont="1" applyBorder="1" applyAlignment="1">
      <alignment wrapText="1"/>
    </xf>
    <xf numFmtId="0" fontId="4" fillId="0" borderId="16" xfId="0" applyFont="1" applyBorder="1" applyAlignment="1">
      <alignment horizontal="left" vertical="top" wrapText="1" indent="1"/>
    </xf>
    <xf numFmtId="0" fontId="4" fillId="0" borderId="16" xfId="0" applyFont="1" applyBorder="1" applyAlignment="1">
      <alignment horizontal="center" vertical="top" wrapText="1"/>
    </xf>
    <xf numFmtId="1" fontId="4" fillId="0" borderId="16" xfId="0" applyNumberFormat="1" applyFont="1" applyBorder="1" applyAlignment="1">
      <alignment horizontal="right" vertical="center" wrapText="1"/>
    </xf>
    <xf numFmtId="0" fontId="4" fillId="0" borderId="16" xfId="0" applyFont="1" applyFill="1" applyBorder="1" applyAlignment="1">
      <alignment horizontal="left" vertical="center" wrapText="1"/>
    </xf>
    <xf numFmtId="1" fontId="4" fillId="56" borderId="16" xfId="0" applyNumberFormat="1" applyFont="1" applyFill="1" applyBorder="1" applyAlignment="1">
      <alignment horizontal="right" vertical="center" wrapText="1"/>
    </xf>
    <xf numFmtId="0" fontId="6" fillId="0" borderId="16" xfId="0" applyFont="1" applyBorder="1" applyAlignment="1">
      <alignment horizontal="left" vertical="center" wrapText="1"/>
    </xf>
    <xf numFmtId="1" fontId="4" fillId="0" borderId="16" xfId="0" applyNumberFormat="1" applyFont="1" applyBorder="1" applyAlignment="1">
      <alignment horizontal="right" vertical="top" wrapText="1"/>
    </xf>
    <xf numFmtId="0" fontId="6" fillId="0" borderId="16" xfId="0" applyFont="1" applyBorder="1" applyAlignment="1">
      <alignment horizontal="justify" vertical="center" wrapText="1"/>
    </xf>
    <xf numFmtId="0" fontId="4" fillId="0" borderId="16" xfId="0" applyFont="1" applyBorder="1" applyAlignment="1">
      <alignment horizontal="justify" vertical="center" wrapText="1"/>
    </xf>
    <xf numFmtId="0" fontId="84" fillId="0" borderId="16" xfId="0" applyFont="1" applyBorder="1" applyAlignment="1">
      <alignment horizontal="left" vertical="top" wrapText="1"/>
    </xf>
    <xf numFmtId="166" fontId="82" fillId="0" borderId="16" xfId="44" applyNumberFormat="1" applyFont="1" applyBorder="1" applyAlignment="1">
      <alignment vertical="top" wrapText="1"/>
    </xf>
    <xf numFmtId="166" fontId="83" fillId="0" borderId="16" xfId="44" applyNumberFormat="1" applyFont="1" applyBorder="1" applyAlignment="1">
      <alignment vertical="top" wrapText="1"/>
    </xf>
    <xf numFmtId="166" fontId="87" fillId="0" borderId="19" xfId="44" applyNumberFormat="1" applyFont="1" applyBorder="1" applyAlignment="1">
      <alignment vertical="top" wrapText="1"/>
    </xf>
    <xf numFmtId="166" fontId="6" fillId="0" borderId="19" xfId="44" applyNumberFormat="1" applyFont="1" applyBorder="1" applyAlignment="1">
      <alignment vertical="top" wrapText="1"/>
    </xf>
    <xf numFmtId="0" fontId="2" fillId="0" borderId="16" xfId="408" applyFont="1" applyBorder="1" applyAlignment="1">
      <alignment horizontal="center" vertical="top" wrapText="1"/>
      <protection/>
    </xf>
    <xf numFmtId="166" fontId="93" fillId="0" borderId="16" xfId="44" applyNumberFormat="1" applyFont="1" applyBorder="1" applyAlignment="1">
      <alignment horizontal="left" vertical="top" wrapText="1"/>
    </xf>
    <xf numFmtId="166" fontId="0" fillId="0" borderId="16" xfId="44" applyNumberFormat="1" applyFill="1" applyBorder="1" applyAlignment="1">
      <alignment horizontal="left" vertical="top" wrapText="1"/>
    </xf>
    <xf numFmtId="166" fontId="0" fillId="56" borderId="16" xfId="44" applyNumberFormat="1" applyFill="1" applyBorder="1" applyAlignment="1">
      <alignment horizontal="left" vertical="top" wrapText="1"/>
    </xf>
    <xf numFmtId="0" fontId="2" fillId="0" borderId="29" xfId="635" applyFont="1" applyBorder="1" applyAlignment="1">
      <alignment horizontal="right" vertical="center" wrapText="1" indent="15"/>
      <protection/>
    </xf>
    <xf numFmtId="0" fontId="2" fillId="0" borderId="28" xfId="635" applyFont="1" applyBorder="1" applyAlignment="1">
      <alignment horizontal="right" vertical="center" wrapText="1" indent="15"/>
      <protection/>
    </xf>
    <xf numFmtId="0" fontId="2" fillId="0" borderId="27" xfId="635" applyFont="1" applyBorder="1" applyAlignment="1">
      <alignment horizontal="right" vertical="center" wrapText="1" indent="15"/>
      <protection/>
    </xf>
    <xf numFmtId="0" fontId="64" fillId="0" borderId="29" xfId="635" applyBorder="1" applyAlignment="1">
      <alignment horizontal="left" vertical="top" wrapText="1"/>
      <protection/>
    </xf>
    <xf numFmtId="0" fontId="64" fillId="0" borderId="27" xfId="635" applyBorder="1" applyAlignment="1">
      <alignment horizontal="left" vertical="top" wrapText="1"/>
      <protection/>
    </xf>
    <xf numFmtId="0" fontId="64" fillId="0" borderId="29" xfId="635" applyBorder="1" applyAlignment="1">
      <alignment vertical="top" wrapText="1"/>
      <protection/>
    </xf>
    <xf numFmtId="0" fontId="64" fillId="0" borderId="27" xfId="635" applyBorder="1" applyAlignment="1">
      <alignment vertical="top" wrapText="1"/>
      <protection/>
    </xf>
    <xf numFmtId="0" fontId="0" fillId="0" borderId="0" xfId="408" applyAlignment="1">
      <alignment/>
      <protection/>
    </xf>
    <xf numFmtId="0" fontId="64" fillId="0" borderId="0" xfId="635" applyAlignment="1">
      <alignment/>
      <protection/>
    </xf>
    <xf numFmtId="1" fontId="69" fillId="0" borderId="16" xfId="0" applyNumberFormat="1" applyFont="1" applyBorder="1" applyAlignment="1">
      <alignment horizontal="left" vertical="center" wrapText="1"/>
    </xf>
    <xf numFmtId="166" fontId="93" fillId="0" borderId="16" xfId="56" applyNumberFormat="1" applyFont="1" applyBorder="1" applyAlignment="1">
      <alignment horizontal="left" vertical="top" wrapText="1"/>
    </xf>
    <xf numFmtId="166" fontId="0" fillId="0" borderId="16" xfId="56" applyNumberFormat="1" applyFont="1" applyBorder="1" applyAlignment="1">
      <alignment horizontal="left" vertical="top" wrapText="1"/>
    </xf>
    <xf numFmtId="0" fontId="0" fillId="0" borderId="0" xfId="408">
      <alignment/>
      <protection/>
    </xf>
    <xf numFmtId="0" fontId="3" fillId="0" borderId="0" xfId="408" applyFont="1" applyBorder="1" applyAlignment="1">
      <alignment horizontal="left" vertical="top"/>
      <protection/>
    </xf>
    <xf numFmtId="166" fontId="93" fillId="0" borderId="29" xfId="57" applyNumberFormat="1" applyFont="1" applyBorder="1" applyAlignment="1">
      <alignment vertical="center" wrapText="1"/>
    </xf>
    <xf numFmtId="166" fontId="93" fillId="0" borderId="16" xfId="57" applyNumberFormat="1" applyFont="1" applyBorder="1" applyAlignment="1">
      <alignment vertical="center" wrapText="1"/>
    </xf>
    <xf numFmtId="166" fontId="93" fillId="0" borderId="27" xfId="57" applyNumberFormat="1" applyFont="1" applyBorder="1" applyAlignment="1">
      <alignment vertical="center" wrapText="1"/>
    </xf>
    <xf numFmtId="0" fontId="64" fillId="55" borderId="27" xfId="635" applyFill="1" applyBorder="1" applyAlignment="1">
      <alignment vertical="top" wrapText="1"/>
      <protection/>
    </xf>
    <xf numFmtId="0" fontId="2" fillId="0" borderId="16" xfId="635" applyFont="1" applyBorder="1" applyAlignment="1">
      <alignment horizontal="center" vertical="center" wrapText="1"/>
      <protection/>
    </xf>
    <xf numFmtId="166" fontId="0" fillId="0" borderId="29" xfId="57" applyNumberFormat="1" applyFont="1" applyBorder="1" applyAlignment="1">
      <alignment vertical="center" wrapText="1"/>
    </xf>
    <xf numFmtId="0" fontId="64" fillId="55" borderId="29" xfId="635" applyFill="1" applyBorder="1" applyAlignment="1">
      <alignment vertical="top" wrapText="1"/>
      <protection/>
    </xf>
    <xf numFmtId="0" fontId="2" fillId="0" borderId="29" xfId="146" applyFont="1" applyBorder="1" applyAlignment="1">
      <alignment horizontal="center" vertical="center" wrapText="1"/>
      <protection/>
    </xf>
    <xf numFmtId="0" fontId="64" fillId="0" borderId="29" xfId="635" applyBorder="1" applyAlignment="1">
      <alignment vertical="top" wrapText="1"/>
      <protection/>
    </xf>
    <xf numFmtId="0" fontId="64" fillId="0" borderId="27" xfId="635" applyBorder="1" applyAlignment="1">
      <alignment vertical="top" wrapText="1"/>
      <protection/>
    </xf>
    <xf numFmtId="166" fontId="0" fillId="0" borderId="16" xfId="57" applyNumberFormat="1" applyFont="1" applyBorder="1" applyAlignment="1">
      <alignment vertical="center" wrapText="1"/>
    </xf>
    <xf numFmtId="166" fontId="0" fillId="0" borderId="27" xfId="57" applyNumberFormat="1" applyFont="1" applyBorder="1" applyAlignment="1">
      <alignment vertical="center" wrapText="1"/>
    </xf>
    <xf numFmtId="166" fontId="0" fillId="55" borderId="29" xfId="57" applyNumberFormat="1" applyFont="1" applyFill="1" applyBorder="1" applyAlignment="1">
      <alignment vertical="center" wrapText="1"/>
    </xf>
    <xf numFmtId="166" fontId="0" fillId="55" borderId="27" xfId="57" applyNumberFormat="1" applyFont="1" applyFill="1" applyBorder="1" applyAlignment="1">
      <alignment vertical="center" wrapText="1"/>
    </xf>
    <xf numFmtId="0" fontId="2" fillId="0" borderId="16" xfId="146" applyFont="1" applyBorder="1" applyAlignment="1">
      <alignment horizontal="center" vertical="center" wrapText="1"/>
      <protection/>
    </xf>
    <xf numFmtId="0" fontId="2" fillId="0" borderId="27" xfId="635" applyFont="1" applyBorder="1" applyAlignment="1">
      <alignment horizontal="center" vertical="center" wrapText="1"/>
      <protection/>
    </xf>
    <xf numFmtId="166" fontId="0" fillId="0" borderId="16" xfId="56" applyNumberFormat="1" applyFont="1" applyBorder="1" applyAlignment="1">
      <alignment horizontal="left" vertical="top" wrapText="1"/>
    </xf>
    <xf numFmtId="0" fontId="0" fillId="0" borderId="0" xfId="655" applyFill="1">
      <alignment/>
      <protection/>
    </xf>
    <xf numFmtId="0" fontId="4" fillId="0" borderId="21" xfId="0" applyFont="1" applyFill="1" applyBorder="1" applyAlignment="1">
      <alignment horizontal="left" vertical="top"/>
    </xf>
    <xf numFmtId="0" fontId="4" fillId="0" borderId="17" xfId="0" applyFont="1" applyFill="1" applyBorder="1" applyAlignment="1">
      <alignment horizontal="left" vertical="top"/>
    </xf>
    <xf numFmtId="0" fontId="83" fillId="0" borderId="0" xfId="0" applyFont="1" applyFill="1" applyAlignment="1">
      <alignment/>
    </xf>
    <xf numFmtId="0" fontId="94" fillId="0" borderId="0" xfId="0" applyFont="1" applyFill="1" applyAlignment="1">
      <alignment/>
    </xf>
    <xf numFmtId="0" fontId="2" fillId="0" borderId="27" xfId="635" applyFont="1" applyFill="1" applyBorder="1" applyAlignment="1">
      <alignment horizontal="right" vertical="center" wrapText="1" indent="15"/>
      <protection/>
    </xf>
    <xf numFmtId="0" fontId="2" fillId="0" borderId="28" xfId="635" applyFont="1" applyFill="1" applyBorder="1" applyAlignment="1">
      <alignment horizontal="right" vertical="center" wrapText="1" indent="15"/>
      <protection/>
    </xf>
    <xf numFmtId="0" fontId="2" fillId="0" borderId="29" xfId="635" applyFont="1" applyFill="1" applyBorder="1" applyAlignment="1">
      <alignment horizontal="right" vertical="center" wrapText="1" indent="15"/>
      <protection/>
    </xf>
    <xf numFmtId="0" fontId="64" fillId="0" borderId="0" xfId="657" applyFill="1">
      <alignment/>
      <protection/>
    </xf>
    <xf numFmtId="0" fontId="0" fillId="0" borderId="0" xfId="408" applyFill="1">
      <alignment/>
      <protection/>
    </xf>
    <xf numFmtId="0" fontId="85" fillId="0" borderId="0" xfId="408" applyFont="1" applyFill="1">
      <alignment/>
      <protection/>
    </xf>
    <xf numFmtId="0" fontId="4" fillId="0" borderId="16" xfId="635" applyFont="1" applyFill="1" applyBorder="1" applyAlignment="1">
      <alignment horizontal="left" vertical="center" wrapText="1" indent="1"/>
      <protection/>
    </xf>
    <xf numFmtId="0" fontId="4" fillId="0" borderId="16" xfId="408" applyFont="1" applyFill="1" applyBorder="1" applyAlignment="1">
      <alignment horizontal="left" vertical="center" wrapText="1" indent="1"/>
      <protection/>
    </xf>
    <xf numFmtId="166" fontId="93" fillId="0" borderId="16" xfId="44" applyNumberFormat="1" applyFont="1" applyFill="1" applyBorder="1" applyAlignment="1">
      <alignment horizontal="left" vertical="top" wrapText="1"/>
    </xf>
    <xf numFmtId="0" fontId="2" fillId="0" borderId="16" xfId="635" applyFont="1" applyFill="1" applyBorder="1" applyAlignment="1">
      <alignment horizontal="center" vertical="center" wrapText="1"/>
      <protection/>
    </xf>
    <xf numFmtId="166" fontId="0" fillId="0" borderId="16" xfId="44" applyNumberFormat="1" applyFont="1" applyFill="1" applyBorder="1" applyAlignment="1">
      <alignment horizontal="right" vertical="center" wrapText="1"/>
    </xf>
    <xf numFmtId="166" fontId="0" fillId="0" borderId="27" xfId="44" applyNumberFormat="1" applyFont="1" applyFill="1" applyBorder="1" applyAlignment="1">
      <alignment wrapText="1"/>
    </xf>
    <xf numFmtId="166" fontId="82" fillId="0" borderId="16" xfId="44" applyNumberFormat="1" applyFont="1" applyFill="1" applyBorder="1" applyAlignment="1">
      <alignment vertical="top" wrapText="1"/>
    </xf>
    <xf numFmtId="166" fontId="83" fillId="0" borderId="16" xfId="44" applyNumberFormat="1" applyFont="1" applyFill="1" applyBorder="1" applyAlignment="1" quotePrefix="1">
      <alignment vertical="top" wrapText="1"/>
    </xf>
    <xf numFmtId="166" fontId="83" fillId="0" borderId="16" xfId="44" applyNumberFormat="1" applyFont="1" applyFill="1" applyBorder="1" applyAlignment="1">
      <alignment vertical="top" wrapText="1"/>
    </xf>
    <xf numFmtId="166" fontId="83" fillId="0" borderId="0" xfId="44" applyNumberFormat="1" applyFont="1" applyFill="1" applyAlignment="1">
      <alignment/>
    </xf>
    <xf numFmtId="166" fontId="83" fillId="0" borderId="16" xfId="44" applyNumberFormat="1" applyFont="1" applyFill="1" applyBorder="1" applyAlignment="1">
      <alignment vertical="top" wrapText="1"/>
    </xf>
    <xf numFmtId="166" fontId="4" fillId="0" borderId="16" xfId="44" applyNumberFormat="1" applyFont="1" applyFill="1" applyBorder="1" applyAlignment="1">
      <alignment horizontal="right" vertical="center" wrapText="1"/>
    </xf>
    <xf numFmtId="166" fontId="4" fillId="0" borderId="16" xfId="44" applyNumberFormat="1" applyFont="1" applyFill="1" applyBorder="1" applyAlignment="1">
      <alignment horizontal="right" vertical="center" wrapText="1"/>
    </xf>
    <xf numFmtId="0" fontId="69" fillId="0" borderId="16" xfId="0" applyFont="1" applyBorder="1" applyAlignment="1">
      <alignment horizontal="center" vertical="top" wrapText="1"/>
    </xf>
    <xf numFmtId="1" fontId="69" fillId="56" borderId="16" xfId="0" applyNumberFormat="1" applyFont="1" applyFill="1" applyBorder="1" applyAlignment="1">
      <alignment horizontal="left" vertical="center" wrapText="1"/>
    </xf>
    <xf numFmtId="0" fontId="69" fillId="0" borderId="16" xfId="0" applyFont="1" applyBorder="1" applyAlignment="1">
      <alignment horizontal="left" vertical="center" wrapText="1"/>
    </xf>
    <xf numFmtId="0" fontId="69" fillId="56" borderId="16" xfId="0" applyFont="1" applyFill="1" applyBorder="1" applyAlignment="1">
      <alignment horizontal="left" vertical="center" wrapText="1"/>
    </xf>
    <xf numFmtId="0" fontId="95" fillId="0" borderId="16" xfId="0" applyFont="1" applyBorder="1" applyAlignment="1">
      <alignment horizontal="center" vertical="top" wrapText="1"/>
    </xf>
    <xf numFmtId="1" fontId="69" fillId="0" borderId="16" xfId="0" applyNumberFormat="1" applyFont="1" applyBorder="1" applyAlignment="1">
      <alignment horizontal="left" vertical="center" wrapText="1"/>
    </xf>
    <xf numFmtId="1" fontId="69" fillId="0" borderId="16" xfId="0" applyNumberFormat="1" applyFont="1" applyBorder="1" applyAlignment="1">
      <alignment horizontal="left" vertical="center" wrapText="1"/>
    </xf>
    <xf numFmtId="1" fontId="69" fillId="56" borderId="16" xfId="0" applyNumberFormat="1" applyFont="1" applyFill="1" applyBorder="1" applyAlignment="1">
      <alignment horizontal="left" vertical="center" wrapText="1"/>
    </xf>
    <xf numFmtId="0" fontId="96" fillId="0" borderId="16" xfId="0" applyFont="1" applyBorder="1" applyAlignment="1">
      <alignment horizontal="left" vertical="center" wrapText="1"/>
    </xf>
    <xf numFmtId="0" fontId="97" fillId="0" borderId="0" xfId="0" applyFont="1" applyAlignment="1">
      <alignment/>
    </xf>
    <xf numFmtId="14" fontId="89" fillId="0" borderId="33" xfId="0" applyNumberFormat="1" applyFont="1" applyFill="1" applyBorder="1" applyAlignment="1">
      <alignment horizontal="center" vertical="center" wrapText="1"/>
    </xf>
    <xf numFmtId="0" fontId="2" fillId="0" borderId="20" xfId="636" applyFont="1" applyFill="1" applyBorder="1" applyAlignment="1">
      <alignment vertical="top" wrapText="1"/>
      <protection/>
    </xf>
    <xf numFmtId="0" fontId="2" fillId="0" borderId="27" xfId="636" applyFont="1" applyFill="1" applyBorder="1" applyAlignment="1">
      <alignment vertical="top" wrapText="1"/>
      <protection/>
    </xf>
    <xf numFmtId="0" fontId="64" fillId="0" borderId="0" xfId="636" applyFill="1">
      <alignment/>
      <protection/>
    </xf>
    <xf numFmtId="0" fontId="2" fillId="0" borderId="26" xfId="636" applyFont="1" applyFill="1" applyBorder="1" applyAlignment="1">
      <alignment vertical="top" wrapText="1"/>
      <protection/>
    </xf>
    <xf numFmtId="0" fontId="64" fillId="0" borderId="16" xfId="636" applyFill="1" applyBorder="1" applyAlignment="1">
      <alignment horizontal="left" vertical="top" wrapText="1"/>
      <protection/>
    </xf>
    <xf numFmtId="0" fontId="2" fillId="0" borderId="16" xfId="636" applyFont="1" applyFill="1" applyBorder="1" applyAlignment="1">
      <alignment horizontal="right" vertical="center" wrapText="1" indent="15"/>
      <protection/>
    </xf>
    <xf numFmtId="0" fontId="25" fillId="0" borderId="16" xfId="636" applyFont="1" applyFill="1" applyBorder="1" applyAlignment="1">
      <alignment horizontal="left" vertical="top" wrapText="1"/>
      <protection/>
    </xf>
    <xf numFmtId="0" fontId="2" fillId="0" borderId="17" xfId="636" applyFont="1" applyFill="1" applyBorder="1" applyAlignment="1">
      <alignment horizontal="center" vertical="top" wrapText="1"/>
      <protection/>
    </xf>
    <xf numFmtId="0" fontId="2" fillId="0" borderId="17" xfId="636" applyFont="1" applyFill="1" applyBorder="1" applyAlignment="1">
      <alignment horizontal="center" wrapText="1"/>
      <protection/>
    </xf>
    <xf numFmtId="0" fontId="2" fillId="0" borderId="19" xfId="636" applyFont="1" applyFill="1" applyBorder="1" applyAlignment="1">
      <alignment horizontal="center" vertical="top" wrapText="1"/>
      <protection/>
    </xf>
    <xf numFmtId="0" fontId="2" fillId="0" borderId="19" xfId="636" applyFont="1" applyFill="1" applyBorder="1" applyAlignment="1">
      <alignment horizontal="center" vertical="center" wrapText="1"/>
      <protection/>
    </xf>
    <xf numFmtId="0" fontId="2" fillId="0" borderId="16" xfId="636" applyFont="1" applyFill="1" applyBorder="1" applyAlignment="1">
      <alignment horizontal="center" vertical="top" wrapText="1"/>
      <protection/>
    </xf>
    <xf numFmtId="1" fontId="2" fillId="0" borderId="16" xfId="636" applyNumberFormat="1" applyFont="1" applyFill="1" applyBorder="1" applyAlignment="1">
      <alignment horizontal="right" vertical="center" wrapText="1"/>
      <protection/>
    </xf>
    <xf numFmtId="0" fontId="2" fillId="56" borderId="19" xfId="636" applyFont="1" applyFill="1" applyBorder="1" applyAlignment="1">
      <alignment horizontal="center" vertical="top" wrapText="1"/>
      <protection/>
    </xf>
    <xf numFmtId="0" fontId="2" fillId="56" borderId="19" xfId="636" applyFont="1" applyFill="1" applyBorder="1" applyAlignment="1">
      <alignment horizontal="center" vertical="center" wrapText="1"/>
      <protection/>
    </xf>
    <xf numFmtId="0" fontId="2" fillId="56" borderId="16" xfId="636" applyFont="1" applyFill="1" applyBorder="1" applyAlignment="1">
      <alignment horizontal="center" vertical="top" wrapText="1"/>
      <protection/>
    </xf>
    <xf numFmtId="0" fontId="2" fillId="56" borderId="27" xfId="636" applyFont="1" applyFill="1" applyBorder="1" applyAlignment="1">
      <alignment horizontal="center" vertical="top" wrapText="1"/>
      <protection/>
    </xf>
    <xf numFmtId="3" fontId="27" fillId="0" borderId="16" xfId="636" applyNumberFormat="1" applyFont="1" applyFill="1" applyBorder="1" applyAlignment="1">
      <alignment horizontal="right" vertical="top" wrapText="1"/>
      <protection/>
    </xf>
    <xf numFmtId="166" fontId="98" fillId="0" borderId="16" xfId="58" applyNumberFormat="1" applyFont="1" applyFill="1" applyBorder="1" applyAlignment="1">
      <alignment horizontal="right" vertical="top" wrapText="1"/>
    </xf>
    <xf numFmtId="14" fontId="98" fillId="0" borderId="16" xfId="636" applyNumberFormat="1" applyFont="1" applyFill="1" applyBorder="1" applyAlignment="1">
      <alignment horizontal="center" vertical="top" wrapText="1"/>
      <protection/>
    </xf>
    <xf numFmtId="166" fontId="27" fillId="0" borderId="27" xfId="58" applyNumberFormat="1" applyFont="1" applyFill="1" applyBorder="1" applyAlignment="1">
      <alignment horizontal="center" vertical="top" wrapText="1"/>
    </xf>
    <xf numFmtId="166" fontId="27" fillId="0" borderId="16" xfId="58" applyNumberFormat="1" applyFont="1" applyFill="1" applyBorder="1" applyAlignment="1">
      <alignment horizontal="center" vertical="top" wrapText="1"/>
    </xf>
    <xf numFmtId="3" fontId="27" fillId="56" borderId="16" xfId="636" applyNumberFormat="1" applyFont="1" applyFill="1" applyBorder="1" applyAlignment="1">
      <alignment horizontal="right" vertical="top" wrapText="1"/>
      <protection/>
    </xf>
    <xf numFmtId="166" fontId="98" fillId="56" borderId="16" xfId="58" applyNumberFormat="1" applyFont="1" applyFill="1" applyBorder="1" applyAlignment="1">
      <alignment horizontal="right" vertical="top" wrapText="1"/>
    </xf>
    <xf numFmtId="0" fontId="98" fillId="56" borderId="16" xfId="636" applyFont="1" applyFill="1" applyBorder="1" applyAlignment="1">
      <alignment horizontal="center" vertical="top" wrapText="1"/>
      <protection/>
    </xf>
    <xf numFmtId="14" fontId="98" fillId="56" borderId="16" xfId="636" applyNumberFormat="1" applyFont="1" applyFill="1" applyBorder="1" applyAlignment="1">
      <alignment horizontal="center" vertical="top" wrapText="1"/>
      <protection/>
    </xf>
    <xf numFmtId="166" fontId="27" fillId="56" borderId="27" xfId="58" applyNumberFormat="1" applyFont="1" applyFill="1" applyBorder="1" applyAlignment="1">
      <alignment horizontal="center" vertical="top" wrapText="1"/>
    </xf>
    <xf numFmtId="166" fontId="27" fillId="56" borderId="16" xfId="58" applyNumberFormat="1" applyFont="1" applyFill="1" applyBorder="1" applyAlignment="1">
      <alignment horizontal="center" vertical="top" wrapText="1"/>
    </xf>
    <xf numFmtId="166" fontId="27" fillId="0" borderId="16" xfId="58" applyNumberFormat="1" applyFont="1" applyFill="1" applyBorder="1" applyAlignment="1">
      <alignment horizontal="right" vertical="top" wrapText="1"/>
    </xf>
    <xf numFmtId="14" fontId="27" fillId="0" borderId="16" xfId="636" applyNumberFormat="1" applyFont="1" applyFill="1" applyBorder="1" applyAlignment="1">
      <alignment horizontal="center" vertical="top" wrapText="1"/>
      <protection/>
    </xf>
    <xf numFmtId="0" fontId="41" fillId="0" borderId="0" xfId="636" applyFont="1" applyFill="1">
      <alignment/>
      <protection/>
    </xf>
    <xf numFmtId="0" fontId="98" fillId="0" borderId="16" xfId="636" applyFont="1" applyFill="1" applyBorder="1" applyAlignment="1">
      <alignment horizontal="center" vertical="top" wrapText="1"/>
      <protection/>
    </xf>
    <xf numFmtId="166" fontId="99" fillId="0" borderId="16" xfId="58" applyNumberFormat="1" applyFont="1" applyFill="1" applyBorder="1" applyAlignment="1">
      <alignment horizontal="right" vertical="top" wrapText="1"/>
    </xf>
    <xf numFmtId="0" fontId="81" fillId="0" borderId="0" xfId="636" applyFont="1" applyFill="1">
      <alignment/>
      <protection/>
    </xf>
    <xf numFmtId="166" fontId="99" fillId="0" borderId="16" xfId="58" applyNumberFormat="1" applyFont="1" applyFill="1" applyBorder="1" applyAlignment="1">
      <alignment horizontal="center" vertical="top" wrapText="1"/>
    </xf>
    <xf numFmtId="166" fontId="99" fillId="56" borderId="27" xfId="58" applyNumberFormat="1" applyFont="1" applyFill="1" applyBorder="1" applyAlignment="1">
      <alignment horizontal="center" vertical="top" wrapText="1"/>
    </xf>
    <xf numFmtId="166" fontId="99" fillId="56" borderId="16" xfId="58" applyNumberFormat="1" applyFont="1" applyFill="1" applyBorder="1" applyAlignment="1">
      <alignment horizontal="center" vertical="top" wrapText="1"/>
    </xf>
    <xf numFmtId="43" fontId="64" fillId="0" borderId="0" xfId="636" applyNumberFormat="1" applyFill="1">
      <alignment/>
      <protection/>
    </xf>
    <xf numFmtId="166" fontId="64" fillId="0" borderId="0" xfId="636" applyNumberFormat="1" applyFill="1">
      <alignment/>
      <protection/>
    </xf>
    <xf numFmtId="0" fontId="98" fillId="56" borderId="16" xfId="636" applyFont="1" applyFill="1" applyBorder="1" applyAlignment="1">
      <alignment horizontal="right" vertical="top" wrapText="1"/>
      <protection/>
    </xf>
    <xf numFmtId="0" fontId="98" fillId="56" borderId="16" xfId="636" applyFont="1" applyFill="1" applyBorder="1" applyAlignment="1">
      <alignment horizontal="left" vertical="top" wrapText="1"/>
      <protection/>
    </xf>
    <xf numFmtId="166" fontId="99" fillId="56" borderId="27" xfId="58" applyNumberFormat="1" applyFont="1" applyFill="1" applyBorder="1" applyAlignment="1">
      <alignment horizontal="left" vertical="top" wrapText="1"/>
    </xf>
    <xf numFmtId="166" fontId="99" fillId="56" borderId="16" xfId="58" applyNumberFormat="1" applyFont="1" applyFill="1" applyBorder="1" applyAlignment="1">
      <alignment horizontal="left" vertical="top" wrapText="1"/>
    </xf>
    <xf numFmtId="0" fontId="98" fillId="0" borderId="29" xfId="636" applyFont="1" applyFill="1" applyBorder="1" applyAlignment="1">
      <alignment horizontal="right" vertical="top" wrapText="1"/>
      <protection/>
    </xf>
    <xf numFmtId="0" fontId="98" fillId="0" borderId="16" xfId="636" applyFont="1" applyFill="1" applyBorder="1" applyAlignment="1">
      <alignment horizontal="left" vertical="top" wrapText="1"/>
      <protection/>
    </xf>
    <xf numFmtId="43" fontId="98" fillId="0" borderId="29" xfId="58" applyFont="1" applyFill="1" applyBorder="1" applyAlignment="1">
      <alignment horizontal="right" vertical="top" wrapText="1"/>
    </xf>
    <xf numFmtId="43" fontId="98" fillId="56" borderId="29" xfId="58" applyFont="1" applyFill="1" applyBorder="1" applyAlignment="1">
      <alignment horizontal="right" vertical="top" wrapText="1"/>
    </xf>
    <xf numFmtId="166" fontId="98" fillId="56" borderId="27" xfId="58" applyNumberFormat="1" applyFont="1" applyFill="1" applyBorder="1" applyAlignment="1">
      <alignment horizontal="center" vertical="top" wrapText="1"/>
    </xf>
    <xf numFmtId="3" fontId="98" fillId="56" borderId="16" xfId="636" applyNumberFormat="1" applyFont="1" applyFill="1" applyBorder="1" applyAlignment="1">
      <alignment horizontal="left" vertical="top" wrapText="1"/>
      <protection/>
    </xf>
    <xf numFmtId="0" fontId="98" fillId="56" borderId="27" xfId="636" applyFont="1" applyFill="1" applyBorder="1" applyAlignment="1">
      <alignment horizontal="left" vertical="top" wrapText="1"/>
      <protection/>
    </xf>
    <xf numFmtId="3" fontId="100" fillId="0" borderId="16" xfId="636" applyNumberFormat="1" applyFont="1" applyFill="1" applyBorder="1" applyAlignment="1">
      <alignment horizontal="right" vertical="top" wrapText="1"/>
      <protection/>
    </xf>
    <xf numFmtId="166" fontId="100" fillId="0" borderId="16" xfId="636" applyNumberFormat="1" applyFont="1" applyFill="1" applyBorder="1" applyAlignment="1">
      <alignment horizontal="left" vertical="top" wrapText="1"/>
      <protection/>
    </xf>
    <xf numFmtId="166" fontId="100" fillId="0" borderId="27" xfId="636" applyNumberFormat="1" applyFont="1" applyFill="1" applyBorder="1" applyAlignment="1">
      <alignment horizontal="left" vertical="top" wrapText="1"/>
      <protection/>
    </xf>
    <xf numFmtId="0" fontId="64" fillId="0" borderId="0" xfId="636" applyFont="1" applyFill="1">
      <alignment/>
      <protection/>
    </xf>
    <xf numFmtId="43" fontId="64" fillId="0" borderId="0" xfId="56" applyFont="1" applyFill="1" applyBorder="1" applyAlignment="1">
      <alignment/>
    </xf>
    <xf numFmtId="3" fontId="64" fillId="0" borderId="0" xfId="636" applyNumberFormat="1" applyFill="1">
      <alignment/>
      <protection/>
    </xf>
    <xf numFmtId="43" fontId="4" fillId="0" borderId="0" xfId="114" applyNumberFormat="1">
      <alignment/>
      <protection/>
    </xf>
    <xf numFmtId="0" fontId="39" fillId="0" borderId="0" xfId="636" applyFont="1" applyFill="1" applyBorder="1" applyAlignment="1">
      <alignment horizontal="left" vertical="top"/>
      <protection/>
    </xf>
    <xf numFmtId="0" fontId="64" fillId="0" borderId="0" xfId="636" applyFont="1" applyFill="1">
      <alignment/>
      <protection/>
    </xf>
    <xf numFmtId="0" fontId="0" fillId="0" borderId="27" xfId="0" applyBorder="1" applyAlignment="1">
      <alignment horizontal="left" vertical="top" wrapText="1"/>
    </xf>
    <xf numFmtId="0" fontId="2" fillId="0" borderId="29" xfId="0" applyFont="1" applyBorder="1" applyAlignment="1">
      <alignment horizontal="left" vertical="top" wrapText="1"/>
    </xf>
    <xf numFmtId="0" fontId="0" fillId="0" borderId="29" xfId="0" applyBorder="1" applyAlignment="1">
      <alignment horizontal="left" vertical="top" wrapText="1"/>
    </xf>
    <xf numFmtId="0" fontId="2" fillId="0" borderId="16" xfId="0" applyFont="1" applyBorder="1" applyAlignment="1">
      <alignment horizontal="left" vertical="top" wrapText="1" indent="2"/>
    </xf>
    <xf numFmtId="0" fontId="2" fillId="0" borderId="16" xfId="0" applyFont="1" applyBorder="1" applyAlignment="1">
      <alignment horizontal="left" vertical="top" wrapText="1" indent="3"/>
    </xf>
    <xf numFmtId="0" fontId="64" fillId="0" borderId="0" xfId="636" applyFont="1" applyFill="1">
      <alignment/>
      <protection/>
    </xf>
    <xf numFmtId="0" fontId="101" fillId="0" borderId="20" xfId="0" applyFont="1" applyFill="1" applyBorder="1" applyAlignment="1">
      <alignment horizontal="left" vertical="center" wrapText="1"/>
    </xf>
    <xf numFmtId="0" fontId="101" fillId="0" borderId="21" xfId="0" applyFont="1" applyFill="1" applyBorder="1" applyAlignment="1">
      <alignment horizontal="left" vertical="center" wrapText="1"/>
    </xf>
    <xf numFmtId="0" fontId="101" fillId="0" borderId="22" xfId="0" applyFont="1" applyFill="1" applyBorder="1" applyAlignment="1">
      <alignment horizontal="left" vertical="center" wrapText="1"/>
    </xf>
    <xf numFmtId="0" fontId="101" fillId="0" borderId="23"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1" fillId="0" borderId="24" xfId="0" applyFont="1" applyFill="1" applyBorder="1" applyAlignment="1">
      <alignment horizontal="left" vertical="center" wrapText="1"/>
    </xf>
    <xf numFmtId="0" fontId="101" fillId="0" borderId="25" xfId="0" applyFont="1" applyFill="1" applyBorder="1" applyAlignment="1">
      <alignment horizontal="left" vertical="center" wrapText="1"/>
    </xf>
    <xf numFmtId="0" fontId="101" fillId="0" borderId="2" xfId="0" applyFont="1" applyFill="1" applyBorder="1" applyAlignment="1">
      <alignment horizontal="left" vertical="center" wrapText="1"/>
    </xf>
    <xf numFmtId="0" fontId="101" fillId="0" borderId="26" xfId="0" applyFont="1" applyFill="1" applyBorder="1" applyAlignment="1">
      <alignment horizontal="left" vertical="center" wrapText="1"/>
    </xf>
    <xf numFmtId="0" fontId="102" fillId="0" borderId="0" xfId="0" applyFont="1" applyAlignment="1">
      <alignment horizontal="center" wrapText="1"/>
    </xf>
    <xf numFmtId="0" fontId="103" fillId="0" borderId="0" xfId="0" applyFont="1" applyAlignment="1">
      <alignment horizont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 xfId="0" applyFont="1" applyBorder="1" applyAlignment="1">
      <alignment horizontal="left" vertical="center" wrapText="1"/>
    </xf>
    <xf numFmtId="0" fontId="0" fillId="0" borderId="26" xfId="0" applyFont="1" applyBorder="1" applyAlignment="1">
      <alignment horizontal="left" vertical="center" wrapText="1"/>
    </xf>
    <xf numFmtId="0" fontId="104" fillId="0" borderId="36" xfId="0" applyFont="1" applyBorder="1" applyAlignment="1">
      <alignment vertical="center" wrapText="1"/>
    </xf>
    <xf numFmtId="0" fontId="104" fillId="0" borderId="37" xfId="0" applyFont="1" applyBorder="1" applyAlignment="1">
      <alignment vertical="center" wrapText="1"/>
    </xf>
    <xf numFmtId="0" fontId="104" fillId="0" borderId="38" xfId="0" applyFont="1" applyBorder="1" applyAlignment="1">
      <alignment vertical="center" wrapText="1"/>
    </xf>
    <xf numFmtId="0" fontId="105" fillId="0" borderId="39" xfId="0" applyFont="1" applyBorder="1" applyAlignment="1">
      <alignment horizontal="center" vertical="center" wrapText="1"/>
    </xf>
    <xf numFmtId="0" fontId="105" fillId="0" borderId="40" xfId="0" applyFont="1" applyBorder="1" applyAlignment="1">
      <alignment horizontal="center" vertical="center" wrapText="1"/>
    </xf>
    <xf numFmtId="0" fontId="105" fillId="0" borderId="41" xfId="0" applyFont="1" applyBorder="1" applyAlignment="1">
      <alignment horizontal="center" vertical="center" wrapText="1"/>
    </xf>
    <xf numFmtId="0" fontId="89" fillId="0" borderId="39" xfId="0" applyFont="1" applyBorder="1" applyAlignment="1">
      <alignment vertical="center" wrapText="1"/>
    </xf>
    <xf numFmtId="0" fontId="89" fillId="0" borderId="41" xfId="0" applyFont="1" applyBorder="1" applyAlignment="1">
      <alignment vertical="center" wrapText="1"/>
    </xf>
    <xf numFmtId="0" fontId="89" fillId="0" borderId="39" xfId="0" applyFont="1" applyFill="1" applyBorder="1" applyAlignment="1">
      <alignment horizontal="left" vertical="center" wrapText="1" indent="5"/>
    </xf>
    <xf numFmtId="0" fontId="89" fillId="0" borderId="41" xfId="0" applyFont="1" applyFill="1" applyBorder="1" applyAlignment="1">
      <alignment horizontal="left" vertical="center" wrapText="1" indent="5"/>
    </xf>
    <xf numFmtId="0" fontId="89" fillId="0" borderId="40" xfId="0" applyFont="1" applyBorder="1" applyAlignment="1">
      <alignment vertical="center" wrapText="1"/>
    </xf>
    <xf numFmtId="0" fontId="89" fillId="0" borderId="36" xfId="0" applyFont="1" applyBorder="1" applyAlignment="1">
      <alignment vertical="center" wrapText="1"/>
    </xf>
    <xf numFmtId="0" fontId="89" fillId="0" borderId="38" xfId="0" applyFont="1" applyBorder="1" applyAlignment="1">
      <alignment vertical="center" wrapText="1"/>
    </xf>
    <xf numFmtId="0" fontId="89" fillId="0" borderId="37" xfId="0" applyFont="1" applyBorder="1" applyAlignment="1">
      <alignment vertical="center" wrapText="1"/>
    </xf>
    <xf numFmtId="0" fontId="89" fillId="0" borderId="42" xfId="0" applyFont="1" applyBorder="1" applyAlignment="1">
      <alignment horizontal="left" vertical="center" wrapText="1" indent="1"/>
    </xf>
    <xf numFmtId="0" fontId="89" fillId="0" borderId="43" xfId="0" applyFont="1" applyBorder="1" applyAlignment="1">
      <alignment horizontal="left" vertical="center" wrapText="1" indent="1"/>
    </xf>
    <xf numFmtId="0" fontId="89" fillId="0" borderId="44" xfId="0" applyFont="1" applyBorder="1" applyAlignment="1">
      <alignment horizontal="left" vertical="center" wrapText="1" indent="1"/>
    </xf>
    <xf numFmtId="0" fontId="89" fillId="0" borderId="45" xfId="0" applyFont="1" applyBorder="1" applyAlignment="1">
      <alignment horizontal="left" vertical="center" wrapText="1" indent="1"/>
    </xf>
    <xf numFmtId="0" fontId="0" fillId="0" borderId="46" xfId="0" applyBorder="1" applyAlignment="1">
      <alignment vertical="top" wrapText="1"/>
    </xf>
    <xf numFmtId="0" fontId="0" fillId="0" borderId="47" xfId="0" applyBorder="1" applyAlignment="1">
      <alignment vertical="top" wrapText="1"/>
    </xf>
    <xf numFmtId="0" fontId="106" fillId="0" borderId="35" xfId="0" applyFont="1" applyBorder="1" applyAlignment="1">
      <alignment vertical="center" wrapText="1"/>
    </xf>
    <xf numFmtId="0" fontId="106" fillId="0" borderId="48" xfId="0" applyFont="1" applyBorder="1" applyAlignment="1">
      <alignment vertical="center" wrapText="1"/>
    </xf>
    <xf numFmtId="0" fontId="106" fillId="0" borderId="33" xfId="0" applyFont="1" applyBorder="1" applyAlignment="1">
      <alignment vertical="center" wrapText="1"/>
    </xf>
    <xf numFmtId="0" fontId="107" fillId="0" borderId="34" xfId="0" applyFont="1" applyBorder="1" applyAlignment="1">
      <alignment vertical="center" wrapText="1"/>
    </xf>
    <xf numFmtId="0" fontId="107" fillId="0" borderId="0" xfId="0" applyFont="1" applyBorder="1" applyAlignment="1">
      <alignment vertical="center" wrapText="1"/>
    </xf>
    <xf numFmtId="0" fontId="107" fillId="0" borderId="30" xfId="0" applyFont="1" applyBorder="1" applyAlignment="1">
      <alignment vertical="center" wrapText="1"/>
    </xf>
    <xf numFmtId="0" fontId="85" fillId="0" borderId="34" xfId="0" applyFont="1" applyBorder="1" applyAlignment="1">
      <alignment vertical="center" wrapText="1"/>
    </xf>
    <xf numFmtId="0" fontId="104" fillId="0" borderId="0" xfId="0" applyFont="1" applyBorder="1" applyAlignment="1">
      <alignment vertical="center" wrapText="1"/>
    </xf>
    <xf numFmtId="0" fontId="104" fillId="0" borderId="30" xfId="0" applyFont="1" applyBorder="1" applyAlignment="1">
      <alignment vertical="center" wrapText="1"/>
    </xf>
    <xf numFmtId="0" fontId="104" fillId="0" borderId="34" xfId="0" applyFont="1" applyBorder="1" applyAlignment="1">
      <alignment vertical="center" wrapText="1"/>
    </xf>
    <xf numFmtId="0" fontId="91" fillId="0" borderId="36" xfId="0" applyFont="1" applyBorder="1" applyAlignment="1">
      <alignment horizontal="left" vertical="top" wrapText="1" indent="1"/>
    </xf>
    <xf numFmtId="0" fontId="91" fillId="0" borderId="38" xfId="0" applyFont="1" applyBorder="1" applyAlignment="1">
      <alignment horizontal="left" vertical="top" wrapText="1" indent="1"/>
    </xf>
    <xf numFmtId="0" fontId="91" fillId="0" borderId="34" xfId="0" applyFont="1" applyBorder="1" applyAlignment="1">
      <alignment horizontal="left" vertical="top" wrapText="1" indent="1"/>
    </xf>
    <xf numFmtId="0" fontId="91" fillId="0" borderId="30" xfId="0" applyFont="1" applyBorder="1" applyAlignment="1">
      <alignment horizontal="left" vertical="top" wrapText="1" indent="1"/>
    </xf>
    <xf numFmtId="0" fontId="91" fillId="0" borderId="35" xfId="0" applyFont="1" applyBorder="1" applyAlignment="1">
      <alignment horizontal="left" vertical="top" wrapText="1" indent="1"/>
    </xf>
    <xf numFmtId="0" fontId="91" fillId="0" borderId="33" xfId="0" applyFont="1" applyBorder="1" applyAlignment="1">
      <alignment horizontal="left" vertical="top" wrapText="1" indent="1"/>
    </xf>
    <xf numFmtId="0" fontId="104" fillId="0" borderId="39" xfId="0" applyFont="1" applyBorder="1" applyAlignment="1">
      <alignment vertical="top" wrapText="1"/>
    </xf>
    <xf numFmtId="0" fontId="104" fillId="0" borderId="40" xfId="0" applyFont="1" applyBorder="1" applyAlignment="1">
      <alignment vertical="top" wrapText="1"/>
    </xf>
    <xf numFmtId="0" fontId="104" fillId="0" borderId="41" xfId="0" applyFont="1" applyBorder="1" applyAlignment="1">
      <alignment vertical="top" wrapText="1"/>
    </xf>
    <xf numFmtId="0" fontId="107" fillId="0" borderId="35" xfId="0" applyFont="1" applyBorder="1" applyAlignment="1">
      <alignment vertical="center" wrapText="1"/>
    </xf>
    <xf numFmtId="0" fontId="107" fillId="0" borderId="48" xfId="0" applyFont="1" applyBorder="1" applyAlignment="1">
      <alignment vertical="center" wrapText="1"/>
    </xf>
    <xf numFmtId="0" fontId="107" fillId="0" borderId="33" xfId="0" applyFont="1" applyBorder="1" applyAlignment="1">
      <alignment vertical="center" wrapText="1"/>
    </xf>
    <xf numFmtId="0" fontId="2" fillId="0" borderId="16" xfId="655" applyFont="1" applyBorder="1" applyAlignment="1">
      <alignment horizontal="left" vertical="center" wrapText="1"/>
      <protection/>
    </xf>
    <xf numFmtId="0" fontId="0" fillId="56" borderId="16" xfId="655" applyFill="1" applyBorder="1" applyAlignment="1">
      <alignment horizontal="left" vertical="top" wrapText="1"/>
      <protection/>
    </xf>
    <xf numFmtId="166" fontId="0" fillId="56" borderId="16" xfId="56" applyNumberFormat="1" applyFont="1" applyFill="1" applyBorder="1" applyAlignment="1">
      <alignment horizontal="left" vertical="top" wrapText="1"/>
    </xf>
    <xf numFmtId="1" fontId="2" fillId="0" borderId="16" xfId="655" applyNumberFormat="1" applyFont="1" applyBorder="1" applyAlignment="1">
      <alignment horizontal="right" vertical="center" wrapText="1" indent="3"/>
      <protection/>
    </xf>
    <xf numFmtId="0" fontId="4" fillId="0" borderId="16" xfId="655" applyFont="1" applyFill="1" applyBorder="1" applyAlignment="1">
      <alignment horizontal="left" vertical="top" wrapText="1"/>
      <protection/>
    </xf>
    <xf numFmtId="0" fontId="4" fillId="0" borderId="16" xfId="655" applyFont="1" applyFill="1" applyBorder="1" applyAlignment="1">
      <alignment horizontal="left" vertical="top" wrapText="1" indent="1"/>
      <protection/>
    </xf>
    <xf numFmtId="0" fontId="4" fillId="0" borderId="16" xfId="655" applyFont="1" applyFill="1" applyBorder="1" applyAlignment="1">
      <alignment horizontal="left" vertical="top" wrapText="1" indent="2"/>
      <protection/>
    </xf>
    <xf numFmtId="0" fontId="4" fillId="0" borderId="27" xfId="635" applyFont="1" applyFill="1" applyBorder="1" applyAlignment="1">
      <alignment horizontal="left" vertical="top" wrapText="1" indent="3"/>
      <protection/>
    </xf>
    <xf numFmtId="0" fontId="4" fillId="0" borderId="29" xfId="635" applyFont="1" applyFill="1" applyBorder="1" applyAlignment="1">
      <alignment horizontal="left" vertical="top" wrapText="1" indent="3"/>
      <protection/>
    </xf>
    <xf numFmtId="0" fontId="4" fillId="0" borderId="16" xfId="655" applyFont="1" applyBorder="1" applyAlignment="1">
      <alignment horizontal="right" vertical="center" wrapText="1" indent="14"/>
      <protection/>
    </xf>
    <xf numFmtId="0" fontId="2" fillId="0" borderId="16" xfId="655" applyFont="1" applyBorder="1" applyAlignment="1">
      <alignment horizontal="left" wrapText="1" indent="15"/>
      <protection/>
    </xf>
    <xf numFmtId="0" fontId="2" fillId="0" borderId="16" xfId="655" applyFont="1" applyBorder="1" applyAlignment="1">
      <alignment horizontal="center" wrapText="1"/>
      <protection/>
    </xf>
    <xf numFmtId="0" fontId="2" fillId="0" borderId="16" xfId="655" applyFont="1" applyBorder="1" applyAlignment="1">
      <alignment horizontal="center" vertical="top" wrapText="1"/>
      <protection/>
    </xf>
    <xf numFmtId="166" fontId="0" fillId="0" borderId="16" xfId="56" applyNumberFormat="1" applyFont="1" applyBorder="1" applyAlignment="1">
      <alignment horizontal="left" vertical="top" wrapText="1"/>
    </xf>
    <xf numFmtId="0" fontId="2" fillId="0" borderId="16" xfId="655" applyFont="1" applyBorder="1" applyAlignment="1">
      <alignment horizontal="right" vertical="center" wrapText="1" indent="3"/>
      <protection/>
    </xf>
    <xf numFmtId="166" fontId="88" fillId="56" borderId="16" xfId="56" applyNumberFormat="1" applyFont="1" applyFill="1" applyBorder="1" applyAlignment="1">
      <alignment horizontal="left" vertical="top" wrapText="1"/>
    </xf>
    <xf numFmtId="0" fontId="3" fillId="0" borderId="16" xfId="655" applyFont="1" applyBorder="1" applyAlignment="1">
      <alignment horizontal="left" vertical="center" wrapText="1" indent="15"/>
      <protection/>
    </xf>
    <xf numFmtId="0" fontId="0" fillId="56" borderId="27" xfId="655" applyFill="1" applyBorder="1" applyAlignment="1">
      <alignment horizontal="left" vertical="top" wrapText="1"/>
      <protection/>
    </xf>
    <xf numFmtId="0" fontId="2" fillId="0" borderId="16" xfId="655" applyFont="1" applyBorder="1" applyAlignment="1">
      <alignment horizontal="right" vertical="center" wrapText="1" indent="2"/>
      <protection/>
    </xf>
    <xf numFmtId="0" fontId="6" fillId="0" borderId="16" xfId="655" applyFont="1" applyBorder="1" applyAlignment="1">
      <alignment horizontal="left" vertical="center" wrapText="1"/>
      <protection/>
    </xf>
    <xf numFmtId="0" fontId="0" fillId="0" borderId="16" xfId="655" applyBorder="1" applyAlignment="1">
      <alignment horizontal="left" vertical="top" wrapText="1"/>
      <protection/>
    </xf>
    <xf numFmtId="0" fontId="4" fillId="0" borderId="16" xfId="408" applyFont="1" applyFill="1" applyBorder="1" applyAlignment="1">
      <alignment horizontal="left" vertical="top" wrapText="1"/>
      <protection/>
    </xf>
    <xf numFmtId="0" fontId="4" fillId="0" borderId="16" xfId="408" applyFont="1" applyFill="1" applyBorder="1" applyAlignment="1">
      <alignment horizontal="left" vertical="top" wrapText="1" indent="3"/>
      <protection/>
    </xf>
    <xf numFmtId="0" fontId="4" fillId="0" borderId="16" xfId="408" applyFont="1" applyFill="1" applyBorder="1" applyAlignment="1">
      <alignment horizontal="left" vertical="center" wrapText="1" indent="3"/>
      <protection/>
    </xf>
    <xf numFmtId="0" fontId="4" fillId="0" borderId="16" xfId="408" applyFont="1" applyBorder="1" applyAlignment="1">
      <alignment horizontal="right" vertical="center" wrapText="1" indent="15"/>
      <protection/>
    </xf>
    <xf numFmtId="0" fontId="2" fillId="0" borderId="16" xfId="408" applyFont="1" applyBorder="1" applyAlignment="1">
      <alignment horizontal="right" wrapText="1" indent="15"/>
      <protection/>
    </xf>
    <xf numFmtId="0" fontId="2" fillId="0" borderId="16" xfId="408" applyFont="1" applyBorder="1" applyAlignment="1">
      <alignment horizontal="center" vertical="top" wrapText="1"/>
      <protection/>
    </xf>
    <xf numFmtId="0" fontId="2" fillId="0" borderId="16" xfId="408" applyFont="1" applyBorder="1" applyAlignment="1">
      <alignment horizontal="left" vertical="center" wrapText="1"/>
      <protection/>
    </xf>
    <xf numFmtId="0" fontId="0" fillId="56" borderId="16" xfId="408" applyFill="1" applyBorder="1" applyAlignment="1">
      <alignment horizontal="left" vertical="top" wrapText="1"/>
      <protection/>
    </xf>
    <xf numFmtId="166" fontId="0" fillId="0" borderId="16" xfId="44" applyNumberFormat="1" applyFill="1" applyBorder="1" applyAlignment="1">
      <alignment horizontal="right" vertical="top" wrapText="1"/>
    </xf>
    <xf numFmtId="166" fontId="0" fillId="56" borderId="16" xfId="44" applyNumberFormat="1" applyFill="1" applyBorder="1" applyAlignment="1">
      <alignment horizontal="right" vertical="top" wrapText="1"/>
    </xf>
    <xf numFmtId="0" fontId="2" fillId="0" borderId="27" xfId="408" applyFont="1" applyBorder="1" applyAlignment="1">
      <alignment horizontal="left" vertical="center" wrapText="1"/>
      <protection/>
    </xf>
    <xf numFmtId="0" fontId="2" fillId="0" borderId="29" xfId="408" applyFont="1" applyBorder="1" applyAlignment="1">
      <alignment horizontal="left" vertical="center" wrapText="1"/>
      <protection/>
    </xf>
    <xf numFmtId="0" fontId="6" fillId="0" borderId="16" xfId="408" applyFont="1" applyBorder="1" applyAlignment="1">
      <alignment horizontal="left" wrapText="1"/>
      <protection/>
    </xf>
    <xf numFmtId="0" fontId="64" fillId="56" borderId="16" xfId="635" applyFill="1" applyBorder="1" applyAlignment="1">
      <alignment horizontal="left" vertical="top" wrapText="1"/>
      <protection/>
    </xf>
    <xf numFmtId="0" fontId="6" fillId="0" borderId="16" xfId="635" applyFont="1" applyBorder="1" applyAlignment="1">
      <alignment horizontal="left" wrapText="1"/>
      <protection/>
    </xf>
    <xf numFmtId="0" fontId="2" fillId="0" borderId="16" xfId="635" applyFont="1" applyBorder="1" applyAlignment="1">
      <alignment horizontal="left" vertical="center" wrapText="1"/>
      <protection/>
    </xf>
    <xf numFmtId="43" fontId="64" fillId="0" borderId="16" xfId="56" applyFont="1" applyBorder="1" applyAlignment="1">
      <alignment horizontal="left" vertical="top" wrapText="1"/>
    </xf>
    <xf numFmtId="0" fontId="4" fillId="0" borderId="16" xfId="635" applyFont="1" applyFill="1" applyBorder="1" applyAlignment="1">
      <alignment horizontal="left" vertical="top" wrapText="1"/>
      <protection/>
    </xf>
    <xf numFmtId="0" fontId="4" fillId="0" borderId="16" xfId="635" applyFont="1" applyFill="1" applyBorder="1" applyAlignment="1">
      <alignment horizontal="left" vertical="top" wrapText="1" indent="3"/>
      <protection/>
    </xf>
    <xf numFmtId="0" fontId="4" fillId="0" borderId="16" xfId="635" applyFont="1" applyFill="1" applyBorder="1" applyAlignment="1">
      <alignment horizontal="left" vertical="center" wrapText="1" indent="3"/>
      <protection/>
    </xf>
    <xf numFmtId="0" fontId="4" fillId="0" borderId="16" xfId="635" applyFont="1" applyBorder="1" applyAlignment="1">
      <alignment horizontal="right" vertical="center" wrapText="1" indent="13"/>
      <protection/>
    </xf>
    <xf numFmtId="0" fontId="2" fillId="0" borderId="16" xfId="635" applyFont="1" applyBorder="1" applyAlignment="1">
      <alignment horizontal="right" wrapText="1" indent="15"/>
      <protection/>
    </xf>
    <xf numFmtId="0" fontId="2" fillId="0" borderId="16" xfId="635" applyFont="1" applyBorder="1" applyAlignment="1">
      <alignment horizontal="center" vertical="top" wrapText="1"/>
      <protection/>
    </xf>
    <xf numFmtId="0" fontId="2" fillId="0" borderId="16" xfId="408" applyFont="1" applyBorder="1" applyAlignment="1">
      <alignment horizontal="left" vertical="top" wrapText="1" indent="3"/>
      <protection/>
    </xf>
    <xf numFmtId="0" fontId="2" fillId="0" borderId="16" xfId="408" applyFont="1" applyBorder="1" applyAlignment="1">
      <alignment horizontal="right" vertical="center" wrapText="1" indent="15"/>
      <protection/>
    </xf>
    <xf numFmtId="0" fontId="2" fillId="0" borderId="16" xfId="408" applyFont="1" applyBorder="1" applyAlignment="1">
      <alignment horizontal="left" vertical="top" wrapText="1" indent="1"/>
      <protection/>
    </xf>
    <xf numFmtId="0" fontId="2" fillId="0" borderId="16" xfId="408" applyFont="1" applyBorder="1" applyAlignment="1">
      <alignment horizontal="left" vertical="top" wrapText="1" indent="2"/>
      <protection/>
    </xf>
    <xf numFmtId="0" fontId="2" fillId="0" borderId="16" xfId="408" applyFont="1" applyBorder="1" applyAlignment="1">
      <alignment horizontal="left" vertical="top" wrapText="1"/>
      <protection/>
    </xf>
    <xf numFmtId="0" fontId="2" fillId="0" borderId="20" xfId="408" applyFont="1" applyBorder="1" applyAlignment="1">
      <alignment horizontal="center" vertical="top" wrapText="1"/>
      <protection/>
    </xf>
    <xf numFmtId="0" fontId="2" fillId="0" borderId="22" xfId="408" applyFont="1" applyBorder="1" applyAlignment="1">
      <alignment horizontal="center" vertical="top" wrapText="1"/>
      <protection/>
    </xf>
    <xf numFmtId="0" fontId="2" fillId="0" borderId="25" xfId="408" applyFont="1" applyBorder="1" applyAlignment="1">
      <alignment horizontal="center" vertical="top" wrapText="1"/>
      <protection/>
    </xf>
    <xf numFmtId="0" fontId="2" fillId="0" borderId="26" xfId="408" applyFont="1" applyBorder="1" applyAlignment="1">
      <alignment horizontal="center" vertical="top" wrapText="1"/>
      <protection/>
    </xf>
    <xf numFmtId="0" fontId="2" fillId="0" borderId="17" xfId="408" applyFont="1" applyBorder="1" applyAlignment="1">
      <alignment horizontal="center" vertical="top" wrapText="1"/>
      <protection/>
    </xf>
    <xf numFmtId="0" fontId="2" fillId="0" borderId="19" xfId="408" applyFont="1" applyBorder="1" applyAlignment="1">
      <alignment horizontal="center" vertical="top" wrapText="1"/>
      <protection/>
    </xf>
    <xf numFmtId="0" fontId="2" fillId="0" borderId="20" xfId="408" applyFont="1" applyBorder="1" applyAlignment="1">
      <alignment horizontal="center" wrapText="1"/>
      <protection/>
    </xf>
    <xf numFmtId="0" fontId="2" fillId="0" borderId="22" xfId="408" applyFont="1" applyBorder="1" applyAlignment="1">
      <alignment horizontal="center" wrapText="1"/>
      <protection/>
    </xf>
    <xf numFmtId="0" fontId="2" fillId="0" borderId="25" xfId="408" applyFont="1" applyBorder="1" applyAlignment="1">
      <alignment horizontal="center" wrapText="1"/>
      <protection/>
    </xf>
    <xf numFmtId="0" fontId="2" fillId="0" borderId="26" xfId="408" applyFont="1" applyBorder="1" applyAlignment="1">
      <alignment horizontal="center" wrapText="1"/>
      <protection/>
    </xf>
    <xf numFmtId="0" fontId="2" fillId="0" borderId="17" xfId="408" applyFont="1" applyBorder="1" applyAlignment="1">
      <alignment horizontal="center" wrapText="1"/>
      <protection/>
    </xf>
    <xf numFmtId="0" fontId="2" fillId="0" borderId="19" xfId="408" applyFont="1" applyBorder="1" applyAlignment="1">
      <alignment horizontal="center" wrapText="1"/>
      <protection/>
    </xf>
    <xf numFmtId="0" fontId="2" fillId="0" borderId="16" xfId="408" applyFont="1" applyBorder="1" applyAlignment="1">
      <alignment horizontal="right" vertical="center" wrapText="1" indent="9"/>
      <protection/>
    </xf>
    <xf numFmtId="166" fontId="85" fillId="55" borderId="27" xfId="56" applyNumberFormat="1" applyFont="1" applyFill="1" applyBorder="1" applyAlignment="1">
      <alignment horizontal="left" vertical="top" wrapText="1"/>
    </xf>
    <xf numFmtId="166" fontId="2" fillId="55" borderId="16" xfId="56" applyNumberFormat="1" applyFont="1" applyFill="1" applyBorder="1" applyAlignment="1">
      <alignment horizontal="right" vertical="center" wrapText="1"/>
    </xf>
    <xf numFmtId="0" fontId="2" fillId="0" borderId="27" xfId="408" applyFont="1" applyBorder="1" applyAlignment="1">
      <alignment horizontal="center" vertical="center" wrapText="1"/>
      <protection/>
    </xf>
    <xf numFmtId="0" fontId="2" fillId="0" borderId="29" xfId="408" applyFont="1" applyBorder="1" applyAlignment="1">
      <alignment horizontal="center" vertical="center" wrapText="1"/>
      <protection/>
    </xf>
    <xf numFmtId="0" fontId="2" fillId="0" borderId="16" xfId="408" applyFont="1" applyBorder="1" applyAlignment="1">
      <alignment horizontal="right" vertical="center" wrapText="1" indent="6"/>
      <protection/>
    </xf>
    <xf numFmtId="0" fontId="85" fillId="55" borderId="27" xfId="408" applyFont="1" applyFill="1" applyBorder="1" applyAlignment="1">
      <alignment horizontal="left" vertical="top" wrapText="1"/>
      <protection/>
    </xf>
    <xf numFmtId="1" fontId="2" fillId="55" borderId="16" xfId="408" applyNumberFormat="1" applyFont="1" applyFill="1" applyBorder="1" applyAlignment="1">
      <alignment horizontal="right" vertical="center" wrapText="1"/>
      <protection/>
    </xf>
    <xf numFmtId="0" fontId="3" fillId="0" borderId="16" xfId="408" applyFont="1" applyBorder="1" applyAlignment="1">
      <alignment horizontal="left" vertical="center" wrapText="1"/>
      <protection/>
    </xf>
    <xf numFmtId="0" fontId="2" fillId="0" borderId="16" xfId="408" applyFont="1" applyBorder="1" applyAlignment="1">
      <alignment horizontal="left" wrapText="1"/>
      <protection/>
    </xf>
    <xf numFmtId="0" fontId="2" fillId="0" borderId="16" xfId="408" applyFont="1" applyBorder="1" applyAlignment="1">
      <alignment horizontal="left" vertical="center" wrapText="1" indent="1"/>
      <protection/>
    </xf>
    <xf numFmtId="0" fontId="85" fillId="56" borderId="16" xfId="408" applyFont="1" applyFill="1" applyBorder="1" applyAlignment="1">
      <alignment horizontal="left" vertical="top" wrapText="1"/>
      <protection/>
    </xf>
    <xf numFmtId="0" fontId="0" fillId="56" borderId="27" xfId="408" applyFill="1" applyBorder="1" applyAlignment="1">
      <alignment horizontal="left" vertical="top" wrapText="1"/>
      <protection/>
    </xf>
    <xf numFmtId="0" fontId="0" fillId="56" borderId="16" xfId="408" applyFill="1" applyBorder="1" applyAlignment="1">
      <alignment horizontal="left" vertical="top" wrapText="1"/>
      <protection/>
    </xf>
    <xf numFmtId="0" fontId="2" fillId="0" borderId="16" xfId="408" applyFont="1" applyFill="1" applyBorder="1" applyAlignment="1">
      <alignment horizontal="left" vertical="top" wrapText="1" indent="3"/>
      <protection/>
    </xf>
    <xf numFmtId="0" fontId="0" fillId="0" borderId="16" xfId="408" applyBorder="1" applyAlignment="1">
      <alignment horizontal="left" vertical="top" wrapText="1"/>
      <protection/>
    </xf>
    <xf numFmtId="0" fontId="3" fillId="0" borderId="27" xfId="408" applyFont="1" applyBorder="1" applyAlignment="1">
      <alignment horizontal="center" vertical="center" wrapText="1"/>
      <protection/>
    </xf>
    <xf numFmtId="0" fontId="3" fillId="0" borderId="28" xfId="408" applyFont="1" applyBorder="1" applyAlignment="1">
      <alignment horizontal="center" vertical="center" wrapText="1"/>
      <protection/>
    </xf>
    <xf numFmtId="0" fontId="3" fillId="0" borderId="29" xfId="408" applyFont="1" applyBorder="1" applyAlignment="1">
      <alignment horizontal="center" vertical="center" wrapText="1"/>
      <protection/>
    </xf>
    <xf numFmtId="0" fontId="2" fillId="0" borderId="16" xfId="408" applyFont="1" applyBorder="1" applyAlignment="1">
      <alignment horizontal="right" vertical="top" wrapText="1" indent="15"/>
      <protection/>
    </xf>
    <xf numFmtId="0" fontId="2" fillId="0" borderId="16" xfId="408" applyFont="1" applyBorder="1" applyAlignment="1">
      <alignment horizontal="center" vertical="top" wrapText="1"/>
      <protection/>
    </xf>
    <xf numFmtId="166" fontId="0" fillId="0" borderId="16" xfId="44" applyNumberFormat="1" applyFill="1" applyBorder="1" applyAlignment="1">
      <alignment horizontal="left" vertical="top" wrapText="1"/>
    </xf>
    <xf numFmtId="166" fontId="93" fillId="0" borderId="16" xfId="44" applyNumberFormat="1" applyFont="1" applyFill="1" applyBorder="1" applyAlignment="1">
      <alignment horizontal="left" vertical="top" wrapText="1"/>
    </xf>
    <xf numFmtId="166" fontId="93" fillId="0" borderId="16" xfId="44" applyNumberFormat="1" applyFont="1" applyBorder="1" applyAlignment="1">
      <alignment horizontal="left" vertical="top" wrapText="1"/>
    </xf>
    <xf numFmtId="166" fontId="0" fillId="56" borderId="27" xfId="44" applyNumberFormat="1" applyFill="1" applyBorder="1" applyAlignment="1">
      <alignment horizontal="left" vertical="top" wrapText="1"/>
    </xf>
    <xf numFmtId="166" fontId="0" fillId="56" borderId="16" xfId="44" applyNumberFormat="1" applyFill="1" applyBorder="1" applyAlignment="1">
      <alignment horizontal="left" vertical="top" wrapText="1"/>
    </xf>
    <xf numFmtId="0" fontId="3" fillId="0" borderId="16" xfId="408" applyFont="1" applyFill="1" applyBorder="1" applyAlignment="1">
      <alignment horizontal="left" vertical="top" wrapText="1"/>
      <protection/>
    </xf>
    <xf numFmtId="0" fontId="2" fillId="0" borderId="16" xfId="0" applyFont="1" applyBorder="1" applyAlignment="1">
      <alignment horizontal="left" vertical="top" wrapText="1" indent="2"/>
    </xf>
    <xf numFmtId="0" fontId="2" fillId="0" borderId="16" xfId="0" applyFont="1" applyBorder="1" applyAlignment="1">
      <alignment horizontal="left" vertical="top" wrapText="1" indent="3"/>
    </xf>
    <xf numFmtId="0" fontId="2" fillId="0" borderId="16" xfId="0" applyFont="1" applyBorder="1" applyAlignment="1">
      <alignment horizontal="right" vertical="center" wrapText="1" indent="15"/>
    </xf>
    <xf numFmtId="0" fontId="2" fillId="0" borderId="16" xfId="0" applyFont="1" applyBorder="1" applyAlignment="1">
      <alignment horizontal="left" vertical="top" wrapText="1"/>
    </xf>
    <xf numFmtId="0" fontId="2" fillId="0" borderId="27" xfId="0" applyFont="1" applyBorder="1" applyAlignment="1">
      <alignment horizontal="left" vertical="top" wrapText="1" indent="3"/>
    </xf>
    <xf numFmtId="0" fontId="0" fillId="0" borderId="29" xfId="0" applyBorder="1" applyAlignment="1">
      <alignment horizontal="left" vertical="top" wrapText="1"/>
    </xf>
    <xf numFmtId="0" fontId="3" fillId="0" borderId="16" xfId="635" applyFont="1" applyBorder="1" applyAlignment="1">
      <alignment horizontal="left" vertical="center" wrapText="1"/>
      <protection/>
    </xf>
    <xf numFmtId="0" fontId="64" fillId="0" borderId="16" xfId="635" applyBorder="1" applyAlignment="1">
      <alignment horizontal="left" vertical="top" wrapText="1"/>
      <protection/>
    </xf>
    <xf numFmtId="0" fontId="2" fillId="0" borderId="16" xfId="635" applyFont="1" applyBorder="1" applyAlignment="1">
      <alignment horizontal="right" vertical="center" wrapText="1" indent="15"/>
      <protection/>
    </xf>
    <xf numFmtId="0" fontId="2" fillId="0" borderId="16" xfId="635" applyFont="1" applyFill="1" applyBorder="1" applyAlignment="1">
      <alignment horizontal="right" vertical="center" wrapText="1" indent="15"/>
      <protection/>
    </xf>
    <xf numFmtId="0" fontId="2" fillId="0" borderId="16" xfId="635" applyFont="1" applyBorder="1" applyAlignment="1">
      <alignment horizontal="center" vertical="center" wrapText="1"/>
      <protection/>
    </xf>
    <xf numFmtId="0" fontId="2" fillId="0" borderId="16" xfId="0" applyFont="1" applyBorder="1" applyAlignment="1">
      <alignment horizontal="left" vertical="top" wrapText="1" indent="1"/>
    </xf>
    <xf numFmtId="0" fontId="82" fillId="56" borderId="16" xfId="0" applyFont="1" applyFill="1" applyBorder="1" applyAlignment="1">
      <alignment horizontal="left" vertical="top" wrapText="1"/>
    </xf>
    <xf numFmtId="0" fontId="4" fillId="0" borderId="16" xfId="0" applyFont="1" applyBorder="1" applyAlignment="1">
      <alignment horizontal="right" wrapText="1" indent="15"/>
    </xf>
    <xf numFmtId="3" fontId="4" fillId="0" borderId="16" xfId="0" applyNumberFormat="1" applyFont="1" applyBorder="1" applyAlignment="1">
      <alignment horizontal="right" wrapText="1"/>
    </xf>
    <xf numFmtId="0" fontId="4" fillId="0" borderId="16" xfId="0" applyFont="1" applyBorder="1" applyAlignment="1">
      <alignment horizontal="right" vertical="top" wrapText="1" indent="15"/>
    </xf>
    <xf numFmtId="0" fontId="4" fillId="0" borderId="16" xfId="0" applyFont="1" applyBorder="1" applyAlignment="1">
      <alignment horizontal="left" vertical="top" wrapText="1" indent="2"/>
    </xf>
    <xf numFmtId="0" fontId="4" fillId="0" borderId="16" xfId="0" applyFont="1" applyBorder="1" applyAlignment="1">
      <alignment horizontal="right" vertical="center" wrapText="1" indent="15"/>
    </xf>
    <xf numFmtId="3" fontId="4" fillId="0" borderId="16" xfId="0" applyNumberFormat="1" applyFont="1" applyBorder="1" applyAlignment="1">
      <alignment horizontal="right" vertical="center" wrapText="1"/>
    </xf>
    <xf numFmtId="0" fontId="4" fillId="0" borderId="17"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6" fillId="0" borderId="16" xfId="0" applyFont="1" applyBorder="1" applyAlignment="1">
      <alignment horizontal="right" vertical="center" wrapText="1" indent="15"/>
    </xf>
    <xf numFmtId="0" fontId="82" fillId="56" borderId="27" xfId="0" applyFont="1" applyFill="1" applyBorder="1" applyAlignment="1">
      <alignment horizontal="left" vertical="top" wrapText="1"/>
    </xf>
    <xf numFmtId="0" fontId="82" fillId="56" borderId="29" xfId="0" applyFont="1" applyFill="1" applyBorder="1" applyAlignment="1">
      <alignment horizontal="left" vertical="top" wrapText="1"/>
    </xf>
    <xf numFmtId="0" fontId="82" fillId="56" borderId="28" xfId="0" applyFont="1" applyFill="1" applyBorder="1" applyAlignment="1">
      <alignment horizontal="left" vertical="top" wrapText="1"/>
    </xf>
    <xf numFmtId="3" fontId="69" fillId="0" borderId="27" xfId="0" applyNumberFormat="1" applyFont="1" applyBorder="1" applyAlignment="1">
      <alignment horizontal="right" vertical="center" wrapText="1"/>
    </xf>
    <xf numFmtId="3" fontId="69" fillId="0" borderId="29" xfId="0" applyNumberFormat="1" applyFont="1" applyBorder="1" applyAlignment="1">
      <alignment horizontal="right" vertical="center" wrapText="1"/>
    </xf>
    <xf numFmtId="3" fontId="4" fillId="0" borderId="27" xfId="0" applyNumberFormat="1" applyFont="1" applyBorder="1" applyAlignment="1">
      <alignment horizontal="right" vertical="center" wrapText="1"/>
    </xf>
    <xf numFmtId="3" fontId="4" fillId="0" borderId="28" xfId="0" applyNumberFormat="1" applyFont="1" applyBorder="1" applyAlignment="1">
      <alignment horizontal="right" vertical="center" wrapText="1"/>
    </xf>
    <xf numFmtId="3" fontId="4" fillId="0" borderId="29"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3" fontId="6" fillId="0" borderId="29"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3" fontId="69" fillId="56" borderId="27" xfId="0" applyNumberFormat="1" applyFont="1" applyFill="1" applyBorder="1" applyAlignment="1">
      <alignment horizontal="right" vertical="center" wrapText="1"/>
    </xf>
    <xf numFmtId="3" fontId="69" fillId="56" borderId="29" xfId="0" applyNumberFormat="1" applyFont="1" applyFill="1" applyBorder="1" applyAlignment="1">
      <alignment horizontal="right" vertical="center" wrapText="1"/>
    </xf>
    <xf numFmtId="3" fontId="69" fillId="0" borderId="28" xfId="0" applyNumberFormat="1" applyFont="1" applyBorder="1" applyAlignment="1">
      <alignment horizontal="right" vertical="center" wrapText="1"/>
    </xf>
    <xf numFmtId="3" fontId="69" fillId="56" borderId="28" xfId="0" applyNumberFormat="1" applyFont="1" applyFill="1" applyBorder="1" applyAlignment="1">
      <alignment horizontal="right" vertical="center" wrapText="1"/>
    </xf>
    <xf numFmtId="3" fontId="69" fillId="0" borderId="27" xfId="0" applyNumberFormat="1" applyFont="1" applyFill="1" applyBorder="1" applyAlignment="1">
      <alignment horizontal="right" vertical="center" wrapText="1"/>
    </xf>
    <xf numFmtId="3" fontId="69" fillId="0" borderId="28" xfId="0" applyNumberFormat="1" applyFont="1" applyFill="1" applyBorder="1" applyAlignment="1">
      <alignment horizontal="right" vertical="center" wrapText="1"/>
    </xf>
    <xf numFmtId="3" fontId="69" fillId="0" borderId="29" xfId="0" applyNumberFormat="1" applyFont="1" applyFill="1" applyBorder="1" applyAlignment="1">
      <alignment horizontal="right" vertical="center" wrapText="1"/>
    </xf>
    <xf numFmtId="3" fontId="96" fillId="0" borderId="27" xfId="0" applyNumberFormat="1" applyFont="1" applyBorder="1" applyAlignment="1">
      <alignment horizontal="right" vertical="center" wrapText="1"/>
    </xf>
    <xf numFmtId="3" fontId="96" fillId="0" borderId="29" xfId="0" applyNumberFormat="1" applyFont="1" applyBorder="1" applyAlignment="1">
      <alignment horizontal="right" vertical="center" wrapText="1"/>
    </xf>
    <xf numFmtId="3" fontId="96" fillId="0" borderId="28" xfId="0" applyNumberFormat="1" applyFont="1" applyBorder="1" applyAlignment="1">
      <alignment horizontal="right" vertical="center"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5" xfId="0" applyFont="1" applyBorder="1" applyAlignment="1">
      <alignment horizontal="left" vertical="top" wrapText="1"/>
    </xf>
    <xf numFmtId="0" fontId="4" fillId="0" borderId="2" xfId="0" applyFont="1" applyBorder="1" applyAlignment="1">
      <alignment horizontal="left" vertical="top" wrapText="1"/>
    </xf>
    <xf numFmtId="0" fontId="4" fillId="0" borderId="26" xfId="0" applyFont="1" applyBorder="1" applyAlignment="1">
      <alignment horizontal="left" vertical="top" wrapText="1"/>
    </xf>
    <xf numFmtId="0" fontId="4" fillId="0" borderId="20" xfId="0" applyFont="1" applyBorder="1" applyAlignment="1">
      <alignment horizontal="left" vertical="top" wrapText="1" indent="2"/>
    </xf>
    <xf numFmtId="0" fontId="4" fillId="0" borderId="21" xfId="0" applyFont="1" applyBorder="1" applyAlignment="1">
      <alignment horizontal="left" vertical="top" wrapText="1" indent="2"/>
    </xf>
    <xf numFmtId="0" fontId="4" fillId="0" borderId="22" xfId="0" applyFont="1" applyBorder="1" applyAlignment="1">
      <alignment horizontal="left" vertical="top" wrapText="1" indent="2"/>
    </xf>
    <xf numFmtId="0" fontId="4" fillId="0" borderId="25" xfId="0" applyFont="1" applyBorder="1" applyAlignment="1">
      <alignment horizontal="left" vertical="top" wrapText="1" indent="2"/>
    </xf>
    <xf numFmtId="0" fontId="4" fillId="0" borderId="2" xfId="0" applyFont="1" applyBorder="1" applyAlignment="1">
      <alignment horizontal="left" vertical="top" wrapText="1" indent="2"/>
    </xf>
    <xf numFmtId="0" fontId="4" fillId="0" borderId="26" xfId="0" applyFont="1" applyBorder="1" applyAlignment="1">
      <alignment horizontal="left" vertical="top" wrapText="1" indent="2"/>
    </xf>
    <xf numFmtId="0" fontId="6" fillId="0" borderId="27" xfId="0" applyFont="1" applyBorder="1" applyAlignment="1">
      <alignment horizontal="right" vertical="center" wrapText="1" indent="15"/>
    </xf>
    <xf numFmtId="0" fontId="6" fillId="0" borderId="28" xfId="0" applyFont="1" applyBorder="1" applyAlignment="1">
      <alignment horizontal="right" vertical="center" wrapText="1" indent="15"/>
    </xf>
    <xf numFmtId="0" fontId="6" fillId="0" borderId="29" xfId="0" applyFont="1" applyBorder="1" applyAlignment="1">
      <alignment horizontal="right" vertical="center" wrapText="1" indent="15"/>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0" fontId="4" fillId="0" borderId="28" xfId="0" applyFont="1" applyBorder="1" applyAlignment="1">
      <alignment horizontal="center" vertical="top" wrapText="1"/>
    </xf>
    <xf numFmtId="0" fontId="4" fillId="0" borderId="20"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3" fontId="6" fillId="0" borderId="27" xfId="0" applyNumberFormat="1" applyFont="1" applyBorder="1" applyAlignment="1">
      <alignment horizontal="right" vertical="top" wrapText="1"/>
    </xf>
    <xf numFmtId="3" fontId="6" fillId="0" borderId="29" xfId="0" applyNumberFormat="1" applyFont="1" applyBorder="1" applyAlignment="1">
      <alignment horizontal="right" vertical="top" wrapText="1"/>
    </xf>
    <xf numFmtId="0" fontId="82" fillId="0" borderId="27" xfId="0" applyFont="1" applyBorder="1" applyAlignment="1">
      <alignment horizontal="left" vertical="top" wrapText="1"/>
    </xf>
    <xf numFmtId="0" fontId="82" fillId="0" borderId="29" xfId="0" applyFont="1" applyBorder="1" applyAlignment="1">
      <alignment horizontal="left" vertical="top"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3" fontId="96" fillId="0" borderId="27" xfId="0" applyNumberFormat="1" applyFont="1" applyBorder="1" applyAlignment="1">
      <alignment horizontal="right" vertical="top" wrapText="1"/>
    </xf>
    <xf numFmtId="3" fontId="96" fillId="0" borderId="29" xfId="0" applyNumberFormat="1" applyFont="1" applyBorder="1" applyAlignment="1">
      <alignment horizontal="right" vertical="top" wrapText="1"/>
    </xf>
    <xf numFmtId="3" fontId="96" fillId="0" borderId="28" xfId="0" applyNumberFormat="1" applyFont="1" applyBorder="1" applyAlignment="1">
      <alignment horizontal="right" vertical="top" wrapText="1"/>
    </xf>
    <xf numFmtId="3" fontId="4" fillId="56" borderId="27" xfId="0" applyNumberFormat="1" applyFont="1" applyFill="1" applyBorder="1" applyAlignment="1">
      <alignment horizontal="right" vertical="center" wrapText="1"/>
    </xf>
    <xf numFmtId="3" fontId="4" fillId="56" borderId="29" xfId="0" applyNumberFormat="1" applyFont="1" applyFill="1" applyBorder="1" applyAlignment="1">
      <alignment horizontal="right" vertical="center" wrapText="1"/>
    </xf>
    <xf numFmtId="3" fontId="4" fillId="56" borderId="28" xfId="0" applyNumberFormat="1" applyFont="1" applyFill="1" applyBorder="1" applyAlignment="1">
      <alignment horizontal="right" vertical="center" wrapText="1"/>
    </xf>
    <xf numFmtId="0" fontId="82" fillId="0" borderId="28" xfId="0" applyFont="1" applyBorder="1" applyAlignment="1">
      <alignment horizontal="left" vertical="top" wrapText="1"/>
    </xf>
    <xf numFmtId="3" fontId="6" fillId="0" borderId="28" xfId="0" applyNumberFormat="1" applyFont="1" applyBorder="1" applyAlignment="1">
      <alignment horizontal="right" vertical="top" wrapText="1"/>
    </xf>
    <xf numFmtId="0" fontId="4" fillId="0" borderId="16" xfId="0" applyFont="1" applyBorder="1" applyAlignment="1">
      <alignment horizontal="left" vertical="center" wrapText="1"/>
    </xf>
    <xf numFmtId="0" fontId="6" fillId="0" borderId="16" xfId="0" applyFont="1" applyBorder="1" applyAlignment="1">
      <alignment horizontal="left" vertical="top" wrapText="1"/>
    </xf>
    <xf numFmtId="0" fontId="6" fillId="0" borderId="16" xfId="0" applyFont="1" applyBorder="1" applyAlignment="1">
      <alignment horizontal="left" vertical="center" wrapText="1"/>
    </xf>
    <xf numFmtId="0" fontId="4" fillId="0" borderId="16" xfId="0" applyFont="1" applyBorder="1" applyAlignment="1">
      <alignment horizontal="center" vertical="top" wrapText="1"/>
    </xf>
    <xf numFmtId="0" fontId="4" fillId="0" borderId="20" xfId="0" applyFont="1" applyBorder="1" applyAlignment="1">
      <alignment horizontal="center" vertical="top" wrapText="1"/>
    </xf>
    <xf numFmtId="0" fontId="4" fillId="0" borderId="25" xfId="0" applyFont="1" applyBorder="1" applyAlignment="1">
      <alignment horizontal="center" vertical="top" wrapText="1"/>
    </xf>
    <xf numFmtId="0" fontId="2" fillId="0" borderId="20" xfId="636" applyFont="1" applyFill="1" applyBorder="1" applyAlignment="1">
      <alignment horizontal="left" vertical="top" wrapText="1" indent="1"/>
      <protection/>
    </xf>
    <xf numFmtId="0" fontId="2" fillId="0" borderId="22" xfId="636" applyFont="1" applyFill="1" applyBorder="1" applyAlignment="1">
      <alignment horizontal="left" vertical="top" wrapText="1" indent="1"/>
      <protection/>
    </xf>
    <xf numFmtId="0" fontId="2" fillId="0" borderId="25" xfId="636" applyFont="1" applyFill="1" applyBorder="1" applyAlignment="1">
      <alignment horizontal="left" vertical="top" wrapText="1" indent="1"/>
      <protection/>
    </xf>
    <xf numFmtId="0" fontId="2" fillId="0" borderId="26" xfId="636" applyFont="1" applyFill="1" applyBorder="1" applyAlignment="1">
      <alignment horizontal="left" vertical="top" wrapText="1" indent="1"/>
      <protection/>
    </xf>
    <xf numFmtId="0" fontId="2" fillId="0" borderId="16" xfId="636" applyFont="1" applyFill="1" applyBorder="1" applyAlignment="1">
      <alignment horizontal="left" vertical="top" wrapText="1" indent="1"/>
      <protection/>
    </xf>
    <xf numFmtId="0" fontId="2" fillId="0" borderId="16" xfId="636" applyFont="1" applyFill="1" applyBorder="1" applyAlignment="1">
      <alignment horizontal="left" vertical="top" wrapText="1" indent="2"/>
      <protection/>
    </xf>
    <xf numFmtId="0" fontId="2" fillId="0" borderId="20" xfId="636" applyFont="1" applyFill="1" applyBorder="1" applyAlignment="1">
      <alignment horizontal="center" vertical="top" wrapText="1"/>
      <protection/>
    </xf>
    <xf numFmtId="0" fontId="2" fillId="0" borderId="25" xfId="636" applyFont="1" applyFill="1" applyBorder="1" applyAlignment="1">
      <alignment horizontal="center" vertical="top" wrapText="1"/>
      <protection/>
    </xf>
    <xf numFmtId="0" fontId="2" fillId="0" borderId="21" xfId="636" applyFont="1" applyFill="1" applyBorder="1" applyAlignment="1">
      <alignment horizontal="center" vertical="top" wrapText="1"/>
      <protection/>
    </xf>
    <xf numFmtId="0" fontId="2" fillId="0" borderId="22" xfId="636" applyFont="1" applyFill="1" applyBorder="1" applyAlignment="1">
      <alignment horizontal="center" vertical="top" wrapText="1"/>
      <protection/>
    </xf>
    <xf numFmtId="0" fontId="2" fillId="0" borderId="2" xfId="636" applyFont="1" applyFill="1" applyBorder="1" applyAlignment="1">
      <alignment horizontal="center" vertical="top" wrapText="1"/>
      <protection/>
    </xf>
    <xf numFmtId="0" fontId="2" fillId="0" borderId="26" xfId="636" applyFont="1" applyFill="1" applyBorder="1" applyAlignment="1">
      <alignment horizontal="center" vertical="top" wrapText="1"/>
      <protection/>
    </xf>
    <xf numFmtId="0" fontId="2" fillId="0" borderId="20" xfId="636" applyFont="1" applyFill="1" applyBorder="1" applyAlignment="1">
      <alignment horizontal="left" vertical="top" wrapText="1"/>
      <protection/>
    </xf>
    <xf numFmtId="0" fontId="2" fillId="0" borderId="21" xfId="636" applyFont="1" applyFill="1" applyBorder="1" applyAlignment="1">
      <alignment horizontal="left" vertical="top" wrapText="1"/>
      <protection/>
    </xf>
    <xf numFmtId="0" fontId="2" fillId="0" borderId="22" xfId="636" applyFont="1" applyFill="1" applyBorder="1" applyAlignment="1">
      <alignment horizontal="left" vertical="top" wrapText="1"/>
      <protection/>
    </xf>
    <xf numFmtId="0" fontId="2" fillId="0" borderId="25" xfId="636" applyFont="1" applyFill="1" applyBorder="1" applyAlignment="1">
      <alignment horizontal="left" vertical="top" wrapText="1"/>
      <protection/>
    </xf>
    <xf numFmtId="0" fontId="2" fillId="0" borderId="2" xfId="636" applyFont="1" applyFill="1" applyBorder="1" applyAlignment="1">
      <alignment horizontal="left" vertical="top" wrapText="1"/>
      <protection/>
    </xf>
    <xf numFmtId="0" fontId="2" fillId="0" borderId="26" xfId="636" applyFont="1" applyFill="1" applyBorder="1" applyAlignment="1">
      <alignment horizontal="left" vertical="top" wrapText="1"/>
      <protection/>
    </xf>
    <xf numFmtId="0" fontId="2" fillId="0" borderId="16" xfId="636" applyFont="1" applyFill="1" applyBorder="1" applyAlignment="1">
      <alignment horizontal="right" vertical="center" wrapText="1" indent="15"/>
      <protection/>
    </xf>
    <xf numFmtId="0" fontId="25" fillId="0" borderId="16" xfId="636" applyFont="1" applyFill="1" applyBorder="1" applyAlignment="1">
      <alignment horizontal="left" vertical="top" wrapText="1"/>
      <protection/>
    </xf>
    <xf numFmtId="0" fontId="2" fillId="0" borderId="17" xfId="636" applyFont="1" applyFill="1" applyBorder="1" applyAlignment="1">
      <alignment horizontal="center" vertical="top" wrapText="1"/>
      <protection/>
    </xf>
    <xf numFmtId="0" fontId="2" fillId="0" borderId="19" xfId="636" applyFont="1" applyFill="1" applyBorder="1" applyAlignment="1">
      <alignment horizontal="center" vertical="top" wrapText="1"/>
      <protection/>
    </xf>
    <xf numFmtId="0" fontId="2" fillId="0" borderId="16" xfId="636" applyFont="1" applyFill="1" applyBorder="1" applyAlignment="1">
      <alignment horizontal="right" vertical="center" wrapText="1" indent="3"/>
      <protection/>
    </xf>
    <xf numFmtId="0" fontId="2" fillId="57" borderId="16" xfId="635" applyFont="1" applyFill="1" applyBorder="1" applyAlignment="1">
      <alignment horizontal="center" vertical="top" wrapText="1"/>
      <protection/>
    </xf>
    <xf numFmtId="0" fontId="2" fillId="0" borderId="17" xfId="636" applyFont="1" applyFill="1" applyBorder="1" applyAlignment="1">
      <alignment horizontal="left" vertical="top" wrapText="1"/>
      <protection/>
    </xf>
    <xf numFmtId="0" fontId="2" fillId="0" borderId="19" xfId="636" applyFont="1" applyFill="1" applyBorder="1" applyAlignment="1">
      <alignment horizontal="left" vertical="top" wrapText="1"/>
      <protection/>
    </xf>
    <xf numFmtId="0" fontId="2" fillId="0" borderId="16" xfId="636" applyFont="1" applyFill="1" applyBorder="1" applyAlignment="1">
      <alignment horizontal="center" vertical="top" wrapText="1"/>
      <protection/>
    </xf>
    <xf numFmtId="0" fontId="2" fillId="56" borderId="27" xfId="636" applyFont="1" applyFill="1" applyBorder="1" applyAlignment="1">
      <alignment horizontal="center" vertical="top" wrapText="1"/>
      <protection/>
    </xf>
    <xf numFmtId="0" fontId="2" fillId="56" borderId="29" xfId="636" applyFont="1" applyFill="1" applyBorder="1" applyAlignment="1">
      <alignment horizontal="center" vertical="top" wrapText="1"/>
      <protection/>
    </xf>
    <xf numFmtId="0" fontId="98" fillId="56" borderId="16" xfId="636" applyFont="1" applyFill="1" applyBorder="1" applyAlignment="1">
      <alignment horizontal="left" vertical="top" wrapText="1"/>
      <protection/>
    </xf>
    <xf numFmtId="0" fontId="98" fillId="56" borderId="16" xfId="636" applyFont="1" applyFill="1" applyBorder="1" applyAlignment="1">
      <alignment horizontal="center" vertical="top" wrapText="1"/>
      <protection/>
    </xf>
    <xf numFmtId="0" fontId="27" fillId="0" borderId="16" xfId="636" applyFont="1" applyFill="1" applyBorder="1" applyAlignment="1">
      <alignment horizontal="left" vertical="top" wrapText="1"/>
      <protection/>
    </xf>
    <xf numFmtId="14" fontId="27" fillId="0" borderId="16" xfId="636" applyNumberFormat="1" applyFont="1" applyFill="1" applyBorder="1" applyAlignment="1">
      <alignment horizontal="center" vertical="top" wrapText="1"/>
      <protection/>
    </xf>
    <xf numFmtId="0" fontId="27" fillId="0" borderId="16" xfId="636" applyFont="1" applyFill="1" applyBorder="1" applyAlignment="1">
      <alignment horizontal="center" vertical="top" wrapText="1"/>
      <protection/>
    </xf>
    <xf numFmtId="0" fontId="98" fillId="0" borderId="16" xfId="636" applyFont="1" applyFill="1" applyBorder="1" applyAlignment="1">
      <alignment horizontal="left" vertical="top" wrapText="1"/>
      <protection/>
    </xf>
    <xf numFmtId="14" fontId="98" fillId="0" borderId="16" xfId="636" applyNumberFormat="1" applyFont="1" applyFill="1" applyBorder="1" applyAlignment="1">
      <alignment horizontal="center" vertical="top" wrapText="1"/>
      <protection/>
    </xf>
    <xf numFmtId="0" fontId="98" fillId="0" borderId="16" xfId="636" applyFont="1" applyFill="1" applyBorder="1" applyAlignment="1">
      <alignment horizontal="center" vertical="top" wrapText="1"/>
      <protection/>
    </xf>
    <xf numFmtId="0" fontId="2" fillId="0" borderId="27" xfId="636" applyFont="1" applyFill="1" applyBorder="1" applyAlignment="1">
      <alignment horizontal="left" vertical="top" wrapText="1"/>
      <protection/>
    </xf>
    <xf numFmtId="0" fontId="2" fillId="0" borderId="29" xfId="636" applyFont="1" applyFill="1" applyBorder="1" applyAlignment="1">
      <alignment horizontal="left" vertical="top" wrapText="1"/>
      <protection/>
    </xf>
    <xf numFmtId="0" fontId="98" fillId="56" borderId="27" xfId="636" applyFont="1" applyFill="1" applyBorder="1" applyAlignment="1">
      <alignment horizontal="center" vertical="top" wrapText="1"/>
      <protection/>
    </xf>
    <xf numFmtId="0" fontId="98" fillId="56" borderId="29" xfId="636" applyFont="1" applyFill="1" applyBorder="1" applyAlignment="1">
      <alignment horizontal="center" vertical="top" wrapText="1"/>
      <protection/>
    </xf>
    <xf numFmtId="0" fontId="98" fillId="0" borderId="27" xfId="636" applyFont="1" applyFill="1" applyBorder="1" applyAlignment="1">
      <alignment horizontal="center" vertical="top" wrapText="1"/>
      <protection/>
    </xf>
    <xf numFmtId="0" fontId="98" fillId="0" borderId="29" xfId="636" applyFont="1" applyFill="1" applyBorder="1" applyAlignment="1">
      <alignment horizontal="center" vertical="top" wrapText="1"/>
      <protection/>
    </xf>
    <xf numFmtId="0" fontId="98" fillId="0" borderId="27" xfId="636" applyFont="1" applyFill="1" applyBorder="1" applyAlignment="1">
      <alignment horizontal="left" vertical="top" wrapText="1"/>
      <protection/>
    </xf>
    <xf numFmtId="0" fontId="98" fillId="0" borderId="29" xfId="636" applyFont="1" applyFill="1" applyBorder="1" applyAlignment="1">
      <alignment horizontal="left" vertical="top" wrapText="1"/>
      <protection/>
    </xf>
    <xf numFmtId="0" fontId="98" fillId="56" borderId="27" xfId="636" applyFont="1" applyFill="1" applyBorder="1" applyAlignment="1">
      <alignment horizontal="left" vertical="top" wrapText="1"/>
      <protection/>
    </xf>
    <xf numFmtId="0" fontId="98" fillId="56" borderId="29" xfId="636" applyFont="1" applyFill="1" applyBorder="1" applyAlignment="1">
      <alignment horizontal="left" vertical="top" wrapText="1"/>
      <protection/>
    </xf>
    <xf numFmtId="0" fontId="25" fillId="0" borderId="16" xfId="636" applyFont="1" applyFill="1" applyBorder="1" applyAlignment="1">
      <alignment horizontal="left" wrapText="1" indent="1"/>
      <protection/>
    </xf>
    <xf numFmtId="0" fontId="0" fillId="56" borderId="16" xfId="656" applyFill="1" applyBorder="1" applyAlignment="1">
      <alignment horizontal="left" vertical="top" wrapText="1"/>
      <protection/>
    </xf>
    <xf numFmtId="0" fontId="2" fillId="0" borderId="16" xfId="656" applyFont="1" applyBorder="1" applyAlignment="1">
      <alignment horizontal="left" vertical="top" wrapText="1"/>
      <protection/>
    </xf>
    <xf numFmtId="0" fontId="2" fillId="0" borderId="17" xfId="656" applyFont="1" applyBorder="1" applyAlignment="1">
      <alignment horizontal="center" vertical="top" wrapText="1"/>
      <protection/>
    </xf>
    <xf numFmtId="0" fontId="2" fillId="0" borderId="19" xfId="656" applyFont="1" applyBorder="1" applyAlignment="1">
      <alignment horizontal="center" vertical="top" wrapText="1"/>
      <protection/>
    </xf>
    <xf numFmtId="0" fontId="2" fillId="0" borderId="16" xfId="656" applyFont="1" applyBorder="1" applyAlignment="1">
      <alignment horizontal="right" vertical="center" wrapText="1" indent="3"/>
      <protection/>
    </xf>
    <xf numFmtId="0" fontId="2" fillId="0" borderId="16" xfId="656" applyFont="1" applyBorder="1" applyAlignment="1">
      <alignment horizontal="left" vertical="top" wrapText="1" indent="5"/>
      <protection/>
    </xf>
    <xf numFmtId="0" fontId="2" fillId="0" borderId="16" xfId="656" applyFont="1" applyBorder="1" applyAlignment="1">
      <alignment horizontal="center" vertical="top" wrapText="1"/>
      <protection/>
    </xf>
    <xf numFmtId="0" fontId="2" fillId="0" borderId="16" xfId="656" applyFont="1" applyBorder="1" applyAlignment="1">
      <alignment horizontal="left" vertical="top" wrapText="1" indent="1"/>
      <protection/>
    </xf>
    <xf numFmtId="0" fontId="2" fillId="0" borderId="16" xfId="656" applyFont="1" applyBorder="1" applyAlignment="1">
      <alignment horizontal="left" vertical="top" wrapText="1" indent="3"/>
      <protection/>
    </xf>
    <xf numFmtId="0" fontId="2" fillId="0" borderId="20" xfId="656" applyFont="1" applyFill="1" applyBorder="1" applyAlignment="1">
      <alignment horizontal="center" vertical="top" wrapText="1"/>
      <protection/>
    </xf>
    <xf numFmtId="0" fontId="2" fillId="0" borderId="22" xfId="656" applyFont="1" applyFill="1" applyBorder="1" applyAlignment="1">
      <alignment horizontal="center" vertical="top" wrapText="1"/>
      <protection/>
    </xf>
    <xf numFmtId="0" fontId="2" fillId="0" borderId="25" xfId="656" applyFont="1" applyFill="1" applyBorder="1" applyAlignment="1">
      <alignment horizontal="center" vertical="top" wrapText="1"/>
      <protection/>
    </xf>
    <xf numFmtId="0" fontId="2" fillId="0" borderId="26" xfId="656" applyFont="1" applyFill="1" applyBorder="1" applyAlignment="1">
      <alignment horizontal="center" vertical="top" wrapText="1"/>
      <protection/>
    </xf>
    <xf numFmtId="0" fontId="2" fillId="0" borderId="16" xfId="656" applyFont="1" applyBorder="1" applyAlignment="1">
      <alignment horizontal="right" vertical="center" wrapText="1" indent="15"/>
      <protection/>
    </xf>
    <xf numFmtId="0" fontId="2" fillId="0" borderId="16" xfId="657" applyFont="1" applyBorder="1" applyAlignment="1">
      <alignment horizontal="left" vertical="center" wrapText="1"/>
      <protection/>
    </xf>
    <xf numFmtId="0" fontId="2" fillId="0" borderId="16" xfId="657" applyFont="1" applyBorder="1" applyAlignment="1">
      <alignment horizontal="left" vertical="top" wrapText="1" indent="1"/>
      <protection/>
    </xf>
    <xf numFmtId="0" fontId="2" fillId="0" borderId="16" xfId="657" applyFont="1" applyBorder="1" applyAlignment="1">
      <alignment horizontal="left" vertical="top" wrapText="1" indent="2"/>
      <protection/>
    </xf>
    <xf numFmtId="0" fontId="2" fillId="0" borderId="16" xfId="657" applyFont="1" applyBorder="1" applyAlignment="1">
      <alignment horizontal="left" vertical="top" wrapText="1" indent="3"/>
      <protection/>
    </xf>
    <xf numFmtId="0" fontId="2" fillId="0" borderId="17" xfId="657" applyFont="1" applyFill="1" applyBorder="1" applyAlignment="1">
      <alignment horizontal="left" vertical="top" wrapText="1"/>
      <protection/>
    </xf>
    <xf numFmtId="0" fontId="2" fillId="0" borderId="19" xfId="657" applyFont="1" applyFill="1" applyBorder="1" applyAlignment="1">
      <alignment horizontal="left" vertical="top" wrapText="1"/>
      <protection/>
    </xf>
    <xf numFmtId="0" fontId="2" fillId="0" borderId="16" xfId="657" applyFont="1" applyBorder="1" applyAlignment="1">
      <alignment horizontal="right" vertical="center" wrapText="1" indent="15"/>
      <protection/>
    </xf>
    <xf numFmtId="0" fontId="2" fillId="0" borderId="17" xfId="657" applyFont="1" applyBorder="1" applyAlignment="1">
      <alignment horizontal="center" vertical="top" wrapText="1"/>
      <protection/>
    </xf>
    <xf numFmtId="0" fontId="2" fillId="0" borderId="19" xfId="657" applyFont="1" applyBorder="1" applyAlignment="1">
      <alignment horizontal="center" vertical="top" wrapText="1"/>
      <protection/>
    </xf>
    <xf numFmtId="0" fontId="2" fillId="0" borderId="20" xfId="657" applyFont="1" applyBorder="1" applyAlignment="1">
      <alignment horizontal="center" vertical="top" wrapText="1"/>
      <protection/>
    </xf>
    <xf numFmtId="0" fontId="2" fillId="0" borderId="21" xfId="657" applyFont="1" applyBorder="1" applyAlignment="1">
      <alignment horizontal="center" vertical="top" wrapText="1"/>
      <protection/>
    </xf>
    <xf numFmtId="0" fontId="2" fillId="0" borderId="22" xfId="657" applyFont="1" applyBorder="1" applyAlignment="1">
      <alignment horizontal="center" vertical="top" wrapText="1"/>
      <protection/>
    </xf>
    <xf numFmtId="0" fontId="2" fillId="0" borderId="25" xfId="657" applyFont="1" applyBorder="1" applyAlignment="1">
      <alignment horizontal="center" vertical="top" wrapText="1"/>
      <protection/>
    </xf>
    <xf numFmtId="0" fontId="2" fillId="0" borderId="2" xfId="657" applyFont="1" applyBorder="1" applyAlignment="1">
      <alignment horizontal="center" vertical="top" wrapText="1"/>
      <protection/>
    </xf>
    <xf numFmtId="0" fontId="2" fillId="0" borderId="26" xfId="657" applyFont="1" applyBorder="1" applyAlignment="1">
      <alignment horizontal="center" vertical="top" wrapText="1"/>
      <protection/>
    </xf>
    <xf numFmtId="0" fontId="23" fillId="0" borderId="17" xfId="657" applyFont="1" applyBorder="1" applyAlignment="1">
      <alignment horizontal="center" vertical="top" wrapText="1"/>
      <protection/>
    </xf>
    <xf numFmtId="0" fontId="23" fillId="0" borderId="19" xfId="657" applyFont="1" applyBorder="1" applyAlignment="1">
      <alignment horizontal="center" vertical="top" wrapText="1"/>
      <protection/>
    </xf>
    <xf numFmtId="0" fontId="2" fillId="0" borderId="28" xfId="408" applyFont="1" applyBorder="1" applyAlignment="1">
      <alignment horizontal="left" vertical="center" wrapText="1"/>
      <protection/>
    </xf>
    <xf numFmtId="0" fontId="0" fillId="55" borderId="27" xfId="408" applyFill="1" applyBorder="1" applyAlignment="1">
      <alignment horizontal="left" vertical="top" wrapText="1"/>
      <protection/>
    </xf>
    <xf numFmtId="0" fontId="0" fillId="55" borderId="29" xfId="408" applyFill="1" applyBorder="1" applyAlignment="1">
      <alignment horizontal="left" vertical="top" wrapText="1"/>
      <protection/>
    </xf>
    <xf numFmtId="0" fontId="3" fillId="0" borderId="16" xfId="657" applyFont="1" applyBorder="1" applyAlignment="1">
      <alignment horizontal="left" vertical="center" wrapText="1"/>
      <protection/>
    </xf>
    <xf numFmtId="0" fontId="46" fillId="0" borderId="16" xfId="657" applyFont="1" applyBorder="1" applyAlignment="1">
      <alignment horizontal="left" vertical="center" wrapText="1"/>
      <protection/>
    </xf>
    <xf numFmtId="0" fontId="64" fillId="58" borderId="16" xfId="657" applyFill="1" applyBorder="1" applyAlignment="1">
      <alignment horizontal="left" vertical="top" wrapText="1"/>
      <protection/>
    </xf>
    <xf numFmtId="0" fontId="2" fillId="0" borderId="27" xfId="635" applyFont="1" applyBorder="1" applyAlignment="1">
      <alignment horizontal="left" vertical="center" wrapText="1"/>
      <protection/>
    </xf>
    <xf numFmtId="0" fontId="2" fillId="0" borderId="29" xfId="635" applyFont="1" applyBorder="1" applyAlignment="1">
      <alignment horizontal="left" vertical="center" wrapText="1"/>
      <protection/>
    </xf>
    <xf numFmtId="0" fontId="3" fillId="0" borderId="27" xfId="635" applyFont="1" applyBorder="1" applyAlignment="1">
      <alignment horizontal="left" vertical="center" wrapText="1"/>
      <protection/>
    </xf>
    <xf numFmtId="0" fontId="3" fillId="0" borderId="29" xfId="635" applyFont="1" applyBorder="1" applyAlignment="1">
      <alignment horizontal="left" vertical="center" wrapText="1"/>
      <protection/>
    </xf>
    <xf numFmtId="0" fontId="64" fillId="55" borderId="27" xfId="635" applyFill="1" applyBorder="1" applyAlignment="1">
      <alignment horizontal="center" vertical="top" wrapText="1"/>
      <protection/>
    </xf>
    <xf numFmtId="0" fontId="64" fillId="55" borderId="29" xfId="635" applyFill="1" applyBorder="1" applyAlignment="1">
      <alignment horizontal="center" vertical="top" wrapText="1"/>
      <protection/>
    </xf>
    <xf numFmtId="0" fontId="2" fillId="0" borderId="27" xfId="635" applyFont="1" applyBorder="1" applyAlignment="1">
      <alignment horizontal="center" vertical="top" wrapText="1"/>
      <protection/>
    </xf>
    <xf numFmtId="0" fontId="2" fillId="0" borderId="29" xfId="635" applyFont="1" applyBorder="1" applyAlignment="1">
      <alignment horizontal="center" vertical="top" wrapText="1"/>
      <protection/>
    </xf>
    <xf numFmtId="0" fontId="2" fillId="0" borderId="27" xfId="635" applyFont="1" applyBorder="1" applyAlignment="1">
      <alignment horizontal="center" vertical="center" wrapText="1"/>
      <protection/>
    </xf>
    <xf numFmtId="0" fontId="2" fillId="0" borderId="29" xfId="635" applyFont="1" applyBorder="1" applyAlignment="1">
      <alignment horizontal="center" vertical="center" wrapText="1"/>
      <protection/>
    </xf>
    <xf numFmtId="0" fontId="64" fillId="56" borderId="27" xfId="635" applyFill="1" applyBorder="1" applyAlignment="1">
      <alignment horizontal="center" vertical="top" wrapText="1"/>
      <protection/>
    </xf>
    <xf numFmtId="0" fontId="64" fillId="56" borderId="29" xfId="635" applyFill="1" applyBorder="1" applyAlignment="1">
      <alignment horizontal="center" vertical="top" wrapText="1"/>
      <protection/>
    </xf>
    <xf numFmtId="0" fontId="2" fillId="0" borderId="16" xfId="0" applyFont="1" applyBorder="1" applyAlignment="1">
      <alignment horizontal="center" vertical="top" wrapText="1"/>
    </xf>
    <xf numFmtId="0" fontId="64" fillId="56" borderId="28" xfId="635" applyFill="1" applyBorder="1" applyAlignment="1">
      <alignment horizontal="center" vertical="top" wrapText="1"/>
      <protection/>
    </xf>
    <xf numFmtId="166" fontId="0" fillId="55" borderId="27" xfId="57" applyNumberFormat="1" applyFont="1" applyFill="1" applyBorder="1" applyAlignment="1">
      <alignment horizontal="center" vertical="center" wrapText="1"/>
    </xf>
    <xf numFmtId="166" fontId="0" fillId="55" borderId="29" xfId="57" applyNumberFormat="1" applyFont="1" applyFill="1" applyBorder="1" applyAlignment="1">
      <alignment horizontal="center" vertical="center" wrapText="1"/>
    </xf>
    <xf numFmtId="166" fontId="83" fillId="0" borderId="27" xfId="44" applyNumberFormat="1" applyFont="1" applyFill="1" applyBorder="1" applyAlignment="1">
      <alignment vertical="top" wrapText="1"/>
    </xf>
    <xf numFmtId="166" fontId="83" fillId="0" borderId="29" xfId="44" applyNumberFormat="1" applyFont="1" applyFill="1" applyBorder="1" applyAlignment="1">
      <alignment vertical="top" wrapText="1"/>
    </xf>
    <xf numFmtId="166" fontId="4" fillId="0" borderId="27" xfId="44" applyNumberFormat="1" applyFont="1" applyFill="1" applyBorder="1" applyAlignment="1">
      <alignment vertical="center" wrapText="1"/>
    </xf>
    <xf numFmtId="166" fontId="4" fillId="0" borderId="29" xfId="44" applyNumberFormat="1" applyFont="1" applyFill="1" applyBorder="1" applyAlignment="1">
      <alignment vertical="center" wrapText="1"/>
    </xf>
    <xf numFmtId="166" fontId="82" fillId="0" borderId="27" xfId="44" applyNumberFormat="1" applyFont="1" applyFill="1" applyBorder="1" applyAlignment="1">
      <alignment vertical="top" wrapText="1"/>
    </xf>
    <xf numFmtId="166" fontId="82" fillId="0" borderId="29" xfId="44" applyNumberFormat="1" applyFont="1" applyFill="1" applyBorder="1" applyAlignment="1">
      <alignment vertical="top" wrapText="1"/>
    </xf>
    <xf numFmtId="0" fontId="4" fillId="0" borderId="25" xfId="0" applyFont="1" applyBorder="1" applyAlignment="1">
      <alignment horizontal="right" vertical="center" wrapText="1" indent="5"/>
    </xf>
    <xf numFmtId="0" fontId="4" fillId="0" borderId="26" xfId="0" applyFont="1" applyBorder="1" applyAlignment="1">
      <alignment horizontal="right" vertical="center" wrapText="1" indent="5"/>
    </xf>
    <xf numFmtId="0" fontId="82" fillId="0" borderId="16" xfId="0" applyFont="1" applyBorder="1" applyAlignment="1">
      <alignment horizontal="left" vertical="top" wrapText="1"/>
    </xf>
    <xf numFmtId="166" fontId="4" fillId="0" borderId="16" xfId="44" applyNumberFormat="1" applyFont="1" applyFill="1" applyBorder="1" applyAlignment="1">
      <alignment vertical="center" wrapText="1"/>
    </xf>
    <xf numFmtId="166" fontId="6" fillId="0" borderId="19" xfId="44" applyNumberFormat="1" applyFont="1" applyBorder="1" applyAlignment="1">
      <alignment vertical="top" wrapText="1"/>
    </xf>
    <xf numFmtId="166" fontId="6" fillId="0" borderId="27" xfId="44" applyNumberFormat="1" applyFont="1" applyBorder="1" applyAlignment="1">
      <alignment vertical="top" wrapText="1"/>
    </xf>
    <xf numFmtId="166" fontId="6" fillId="0" borderId="29" xfId="44" applyNumberFormat="1" applyFont="1" applyBorder="1" applyAlignment="1">
      <alignment vertical="top" wrapText="1"/>
    </xf>
    <xf numFmtId="0" fontId="4" fillId="0" borderId="19" xfId="0" applyFont="1" applyBorder="1" applyAlignment="1">
      <alignment horizontal="right" vertical="center" wrapText="1" indent="5"/>
    </xf>
    <xf numFmtId="0" fontId="4" fillId="0" borderId="18" xfId="0" applyFont="1" applyBorder="1" applyAlignment="1">
      <alignment horizontal="right" vertical="center" wrapText="1" indent="3"/>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8" xfId="0" applyFont="1" applyBorder="1" applyAlignment="1">
      <alignment horizontal="right" vertical="center" wrapText="1" indent="2"/>
    </xf>
    <xf numFmtId="0" fontId="82" fillId="0" borderId="17" xfId="0" applyFont="1" applyBorder="1" applyAlignment="1">
      <alignment horizontal="left" vertical="top" wrapText="1"/>
    </xf>
    <xf numFmtId="0" fontId="82" fillId="0" borderId="20" xfId="0" applyFont="1" applyBorder="1" applyAlignment="1">
      <alignment horizontal="left" vertical="top" wrapText="1"/>
    </xf>
    <xf numFmtId="0" fontId="82" fillId="0" borderId="22" xfId="0" applyFont="1" applyBorder="1" applyAlignment="1">
      <alignment horizontal="left" vertical="top" wrapText="1"/>
    </xf>
    <xf numFmtId="166" fontId="82" fillId="0" borderId="16" xfId="44" applyNumberFormat="1" applyFont="1" applyFill="1" applyBorder="1" applyAlignment="1">
      <alignment vertical="top" wrapText="1"/>
    </xf>
    <xf numFmtId="0" fontId="4" fillId="0" borderId="16" xfId="0" applyFont="1" applyBorder="1" applyAlignment="1">
      <alignment horizontal="left" vertical="top" wrapText="1" indent="1"/>
    </xf>
    <xf numFmtId="0" fontId="4" fillId="0" borderId="16" xfId="0" applyFont="1" applyBorder="1" applyAlignment="1">
      <alignment vertical="top"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6" fillId="0" borderId="29" xfId="0" applyFont="1" applyBorder="1" applyAlignment="1">
      <alignment horizontal="center" vertical="top" wrapText="1"/>
    </xf>
    <xf numFmtId="0" fontId="4" fillId="0" borderId="16" xfId="0" applyFont="1" applyFill="1" applyBorder="1" applyAlignment="1">
      <alignment horizontal="right" vertical="center" wrapText="1"/>
    </xf>
    <xf numFmtId="0" fontId="82" fillId="0" borderId="16" xfId="0" applyFont="1" applyFill="1" applyBorder="1" applyAlignment="1">
      <alignment horizontal="left" vertical="top" wrapText="1"/>
    </xf>
    <xf numFmtId="0" fontId="82" fillId="56" borderId="27" xfId="0" applyFont="1" applyFill="1" applyBorder="1" applyAlignment="1">
      <alignment horizontal="center" vertical="top" wrapText="1"/>
    </xf>
    <xf numFmtId="0" fontId="82" fillId="56" borderId="29"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56" borderId="16" xfId="0" applyFont="1" applyFill="1" applyBorder="1" applyAlignment="1">
      <alignment horizontal="right" vertical="center" wrapText="1"/>
    </xf>
    <xf numFmtId="0" fontId="82" fillId="0" borderId="27" xfId="0" applyFont="1" applyFill="1" applyBorder="1" applyAlignment="1">
      <alignment horizontal="left" vertical="top" wrapText="1"/>
    </xf>
    <xf numFmtId="0" fontId="82" fillId="0" borderId="29" xfId="0" applyFont="1" applyFill="1" applyBorder="1" applyAlignment="1">
      <alignment horizontal="left" vertical="top" wrapText="1"/>
    </xf>
    <xf numFmtId="3" fontId="4" fillId="0" borderId="16" xfId="0" applyNumberFormat="1" applyFont="1" applyBorder="1" applyAlignment="1">
      <alignment horizontal="right" vertical="top" wrapText="1"/>
    </xf>
    <xf numFmtId="1" fontId="4" fillId="56" borderId="16" xfId="0" applyNumberFormat="1" applyFont="1" applyFill="1" applyBorder="1" applyAlignment="1">
      <alignment horizontal="left" vertical="center" wrapText="1"/>
    </xf>
    <xf numFmtId="0" fontId="4" fillId="56" borderId="16" xfId="0" applyFont="1" applyFill="1" applyBorder="1" applyAlignment="1">
      <alignment horizontal="left" vertical="center" wrapText="1"/>
    </xf>
    <xf numFmtId="3" fontId="4" fillId="56" borderId="16" xfId="0" applyNumberFormat="1" applyFont="1" applyFill="1" applyBorder="1" applyAlignment="1">
      <alignment horizontal="right" vertical="center" wrapText="1"/>
    </xf>
    <xf numFmtId="0" fontId="4" fillId="0" borderId="16" xfId="0" applyFont="1" applyBorder="1" applyAlignment="1">
      <alignment horizontal="left" vertical="top" wrapText="1"/>
    </xf>
    <xf numFmtId="0" fontId="83" fillId="0" borderId="16" xfId="0" applyFont="1" applyBorder="1" applyAlignment="1">
      <alignment horizontal="right" vertical="top" wrapText="1"/>
    </xf>
    <xf numFmtId="0" fontId="83" fillId="0" borderId="29" xfId="0" applyFont="1" applyBorder="1" applyAlignment="1">
      <alignment horizontal="right" vertical="top" wrapText="1"/>
    </xf>
    <xf numFmtId="3" fontId="4" fillId="0" borderId="27" xfId="0" applyNumberFormat="1" applyFont="1" applyBorder="1" applyAlignment="1">
      <alignment horizontal="center" vertical="center" wrapText="1"/>
    </xf>
    <xf numFmtId="3" fontId="4" fillId="0" borderId="29" xfId="0" applyNumberFormat="1" applyFont="1" applyBorder="1" applyAlignment="1">
      <alignment horizontal="center" vertical="center" wrapText="1"/>
    </xf>
    <xf numFmtId="3" fontId="6" fillId="56" borderId="16" xfId="0" applyNumberFormat="1" applyFont="1" applyFill="1" applyBorder="1" applyAlignment="1">
      <alignment horizontal="right" vertical="center" wrapText="1"/>
    </xf>
    <xf numFmtId="0" fontId="83" fillId="56" borderId="16" xfId="0" applyFont="1" applyFill="1" applyBorder="1" applyAlignment="1">
      <alignment horizontal="left" vertical="top" wrapText="1"/>
    </xf>
    <xf numFmtId="0" fontId="4" fillId="0" borderId="16" xfId="0" applyFont="1" applyBorder="1" applyAlignment="1">
      <alignment horizontal="left" vertical="center" wrapText="1" indent="9"/>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9" xfId="0" applyFont="1" applyBorder="1" applyAlignment="1">
      <alignment horizontal="center"/>
    </xf>
    <xf numFmtId="0" fontId="0" fillId="56" borderId="16" xfId="609" applyFill="1" applyBorder="1" applyAlignment="1">
      <alignment horizontal="left" vertical="top" wrapText="1"/>
      <protection/>
    </xf>
    <xf numFmtId="0" fontId="2" fillId="0" borderId="17" xfId="609" applyFont="1" applyBorder="1" applyAlignment="1">
      <alignment horizontal="center" vertical="center" wrapText="1"/>
      <protection/>
    </xf>
    <xf numFmtId="0" fontId="2" fillId="0" borderId="19" xfId="609" applyFont="1" applyBorder="1" applyAlignment="1">
      <alignment horizontal="center" vertical="center" wrapText="1"/>
      <protection/>
    </xf>
    <xf numFmtId="0" fontId="2" fillId="0" borderId="20" xfId="609" applyFont="1" applyBorder="1" applyAlignment="1">
      <alignment horizontal="center" vertical="center" wrapText="1"/>
      <protection/>
    </xf>
    <xf numFmtId="0" fontId="2" fillId="0" borderId="25" xfId="609" applyFont="1" applyBorder="1" applyAlignment="1">
      <alignment horizontal="center" vertical="center" wrapText="1"/>
      <protection/>
    </xf>
    <xf numFmtId="0" fontId="2" fillId="0" borderId="21" xfId="609" applyFont="1" applyBorder="1" applyAlignment="1">
      <alignment horizontal="center" vertical="center" wrapText="1"/>
      <protection/>
    </xf>
    <xf numFmtId="0" fontId="2" fillId="0" borderId="2" xfId="609" applyFont="1" applyBorder="1" applyAlignment="1">
      <alignment horizontal="center" vertical="center" wrapText="1"/>
      <protection/>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27" xfId="0" applyFont="1" applyBorder="1" applyAlignment="1">
      <alignment horizontal="center" vertical="top"/>
    </xf>
    <xf numFmtId="0" fontId="6" fillId="0" borderId="28" xfId="0" applyFont="1" applyBorder="1" applyAlignment="1">
      <alignment horizontal="center" vertical="top"/>
    </xf>
    <xf numFmtId="0" fontId="6" fillId="0" borderId="29" xfId="0" applyFont="1" applyBorder="1" applyAlignment="1">
      <alignment horizontal="center" vertical="top"/>
    </xf>
    <xf numFmtId="0" fontId="4" fillId="0" borderId="18" xfId="0" applyFont="1" applyFill="1" applyBorder="1" applyAlignment="1">
      <alignment horizontal="center" vertical="top"/>
    </xf>
    <xf numFmtId="0" fontId="4" fillId="0" borderId="19" xfId="0" applyFont="1" applyFill="1" applyBorder="1" applyAlignment="1">
      <alignment horizontal="center" vertical="top"/>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64" fillId="0" borderId="16" xfId="635" applyFill="1" applyBorder="1" applyAlignment="1">
      <alignment horizontal="left" vertical="top" wrapText="1"/>
      <protection/>
    </xf>
    <xf numFmtId="43" fontId="64" fillId="0" borderId="16" xfId="56" applyFont="1" applyFill="1" applyBorder="1" applyAlignment="1">
      <alignment horizontal="left" vertical="top" wrapText="1"/>
    </xf>
    <xf numFmtId="0" fontId="64" fillId="0" borderId="27" xfId="635" applyFont="1" applyFill="1" applyBorder="1" applyAlignment="1">
      <alignment horizontal="left" vertical="top" wrapText="1"/>
      <protection/>
    </xf>
    <xf numFmtId="0" fontId="64" fillId="0" borderId="28" xfId="635" applyFont="1" applyFill="1" applyBorder="1" applyAlignment="1">
      <alignment horizontal="left" vertical="top" wrapText="1"/>
      <protection/>
    </xf>
    <xf numFmtId="0" fontId="64" fillId="0" borderId="29" xfId="635" applyFont="1" applyFill="1" applyBorder="1" applyAlignment="1">
      <alignment horizontal="left" vertical="top" wrapText="1"/>
      <protection/>
    </xf>
    <xf numFmtId="0" fontId="2" fillId="0" borderId="16" xfId="635" applyFont="1" applyBorder="1" applyAlignment="1">
      <alignment horizontal="left" vertical="top" wrapText="1"/>
      <protection/>
    </xf>
    <xf numFmtId="0" fontId="2" fillId="0" borderId="16" xfId="635" applyFont="1" applyBorder="1" applyAlignment="1">
      <alignment horizontal="right" vertical="center" wrapText="1" indent="13"/>
      <protection/>
    </xf>
    <xf numFmtId="0" fontId="2" fillId="0" borderId="16" xfId="635" applyFont="1" applyBorder="1" applyAlignment="1">
      <alignment horizontal="left" vertical="top" wrapText="1" indent="1"/>
      <protection/>
    </xf>
    <xf numFmtId="0" fontId="2" fillId="0" borderId="16" xfId="635" applyFont="1" applyBorder="1" applyAlignment="1">
      <alignment horizontal="left" vertical="top" wrapText="1" indent="3"/>
      <protection/>
    </xf>
    <xf numFmtId="0" fontId="2" fillId="0" borderId="20" xfId="635" applyFont="1" applyFill="1" applyBorder="1" applyAlignment="1">
      <alignment horizontal="center" vertical="top" wrapText="1"/>
      <protection/>
    </xf>
    <xf numFmtId="0" fontId="2" fillId="0" borderId="21" xfId="635" applyFont="1" applyFill="1" applyBorder="1" applyAlignment="1">
      <alignment horizontal="center" vertical="top" wrapText="1"/>
      <protection/>
    </xf>
    <xf numFmtId="0" fontId="2" fillId="0" borderId="22" xfId="635" applyFont="1" applyFill="1" applyBorder="1" applyAlignment="1">
      <alignment horizontal="center" vertical="top" wrapText="1"/>
      <protection/>
    </xf>
    <xf numFmtId="0" fontId="2" fillId="0" borderId="25" xfId="635" applyFont="1" applyFill="1" applyBorder="1" applyAlignment="1">
      <alignment horizontal="center" vertical="top" wrapText="1"/>
      <protection/>
    </xf>
    <xf numFmtId="0" fontId="2" fillId="0" borderId="2" xfId="635" applyFont="1" applyFill="1" applyBorder="1" applyAlignment="1">
      <alignment horizontal="center" vertical="top" wrapText="1"/>
      <protection/>
    </xf>
    <xf numFmtId="0" fontId="2" fillId="0" borderId="26" xfId="635" applyFont="1" applyFill="1" applyBorder="1" applyAlignment="1">
      <alignment horizontal="center" vertical="top" wrapText="1"/>
      <protection/>
    </xf>
    <xf numFmtId="0" fontId="2" fillId="0" borderId="27" xfId="635" applyFont="1" applyBorder="1" applyAlignment="1">
      <alignment horizontal="center" vertical="center" wrapText="1"/>
      <protection/>
    </xf>
    <xf numFmtId="0" fontId="2" fillId="0" borderId="28" xfId="635" applyFont="1" applyBorder="1" applyAlignment="1">
      <alignment horizontal="center" vertical="center" wrapText="1"/>
      <protection/>
    </xf>
    <xf numFmtId="0" fontId="2" fillId="0" borderId="29" xfId="635" applyFont="1" applyBorder="1" applyAlignment="1">
      <alignment horizontal="center" vertical="center" wrapText="1"/>
      <protection/>
    </xf>
    <xf numFmtId="0" fontId="25" fillId="0" borderId="16" xfId="635" applyFont="1" applyBorder="1" applyAlignment="1">
      <alignment horizontal="justify" vertical="top" wrapText="1"/>
      <protection/>
    </xf>
  </cellXfs>
  <cellStyles count="17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ttom bold border" xfId="40"/>
    <cellStyle name="Bottom single border" xfId="41"/>
    <cellStyle name="Calculation" xfId="42"/>
    <cellStyle name="Check Cell" xfId="43"/>
    <cellStyle name="Comma" xfId="44"/>
    <cellStyle name="Comma [0]" xfId="45"/>
    <cellStyle name="Comma 10" xfId="46"/>
    <cellStyle name="Comma 10 2" xfId="47"/>
    <cellStyle name="Comma 11" xfId="48"/>
    <cellStyle name="Comma 11 2" xfId="49"/>
    <cellStyle name="Comma 12" xfId="50"/>
    <cellStyle name="Comma 12 2" xfId="51"/>
    <cellStyle name="Comma 13" xfId="52"/>
    <cellStyle name="Comma 14" xfId="53"/>
    <cellStyle name="Comma 15" xfId="54"/>
    <cellStyle name="Comma 16" xfId="55"/>
    <cellStyle name="Comma 17" xfId="56"/>
    <cellStyle name="Comma 18" xfId="57"/>
    <cellStyle name="Comma 18 2" xfId="58"/>
    <cellStyle name="Comma 2" xfId="59"/>
    <cellStyle name="Comma 2 2" xfId="60"/>
    <cellStyle name="Comma 2 2 2" xfId="61"/>
    <cellStyle name="Comma 2 2 3" xfId="62"/>
    <cellStyle name="Comma 2 2 4" xfId="63"/>
    <cellStyle name="Comma 2 2 4 2" xfId="64"/>
    <cellStyle name="Comma 2 2 5" xfId="65"/>
    <cellStyle name="Comma 2 3" xfId="66"/>
    <cellStyle name="Comma 2 4" xfId="67"/>
    <cellStyle name="Comma 2 4 2" xfId="68"/>
    <cellStyle name="Comma 2 5" xfId="69"/>
    <cellStyle name="Comma 3" xfId="70"/>
    <cellStyle name="Comma 3 2" xfId="71"/>
    <cellStyle name="Comma 3 3" xfId="72"/>
    <cellStyle name="Comma 3 3 2" xfId="73"/>
    <cellStyle name="Comma 3 4" xfId="74"/>
    <cellStyle name="Comma 4" xfId="75"/>
    <cellStyle name="Comma 4 2" xfId="76"/>
    <cellStyle name="Comma 4 3" xfId="77"/>
    <cellStyle name="Comma 5" xfId="78"/>
    <cellStyle name="Comma 6" xfId="79"/>
    <cellStyle name="Comma 7" xfId="80"/>
    <cellStyle name="Comma 7 2" xfId="81"/>
    <cellStyle name="Comma 7 2 2" xfId="82"/>
    <cellStyle name="Comma 7 3" xfId="83"/>
    <cellStyle name="Comma 8" xfId="84"/>
    <cellStyle name="Comma 8 2" xfId="85"/>
    <cellStyle name="Comma 8 2 2" xfId="86"/>
    <cellStyle name="Comma 8 3" xfId="87"/>
    <cellStyle name="Comma 9" xfId="88"/>
    <cellStyle name="Currency" xfId="89"/>
    <cellStyle name="Currency [0]" xfId="90"/>
    <cellStyle name="Currency 2" xfId="91"/>
    <cellStyle name="Currency 2 2" xfId="92"/>
    <cellStyle name="Currency 3" xfId="93"/>
    <cellStyle name="Currency 3 2" xfId="94"/>
    <cellStyle name="Currency 3 2 2" xfId="95"/>
    <cellStyle name="Currency 3 3" xfId="96"/>
    <cellStyle name="Currency 3 4" xfId="97"/>
    <cellStyle name="Currency 4" xfId="98"/>
    <cellStyle name="Currency 4 2" xfId="99"/>
    <cellStyle name="Currency 5" xfId="100"/>
    <cellStyle name="Currency 6" xfId="101"/>
    <cellStyle name="Explanatory Text" xfId="102"/>
    <cellStyle name="Good" xfId="103"/>
    <cellStyle name="Heading 1" xfId="104"/>
    <cellStyle name="Heading 2" xfId="105"/>
    <cellStyle name="Heading 3" xfId="106"/>
    <cellStyle name="Heading 4" xfId="107"/>
    <cellStyle name="Input" xfId="108"/>
    <cellStyle name="Linked Cell" xfId="109"/>
    <cellStyle name="Neutral" xfId="110"/>
    <cellStyle name="No Border" xfId="111"/>
    <cellStyle name="Normal 10" xfId="112"/>
    <cellStyle name="Normal 10 2" xfId="113"/>
    <cellStyle name="Normal 10 2 2" xfId="114"/>
    <cellStyle name="Normal 10 2 2 2" xfId="115"/>
    <cellStyle name="Normal 10 2 2 3" xfId="116"/>
    <cellStyle name="Normal 10 2 3" xfId="117"/>
    <cellStyle name="Normal 10 2 3 2" xfId="118"/>
    <cellStyle name="Normal 10 2 4" xfId="119"/>
    <cellStyle name="Normal 10 3" xfId="120"/>
    <cellStyle name="Normal 10 3 2" xfId="121"/>
    <cellStyle name="Normal 10 4" xfId="122"/>
    <cellStyle name="Normal 10 4 2" xfId="123"/>
    <cellStyle name="Normal 10 5" xfId="124"/>
    <cellStyle name="Normal 10 5 2" xfId="125"/>
    <cellStyle name="Normal 10 6" xfId="126"/>
    <cellStyle name="Normal 100" xfId="127"/>
    <cellStyle name="Normal 100 2" xfId="128"/>
    <cellStyle name="Normal 100 2 2" xfId="129"/>
    <cellStyle name="Normal 100 3" xfId="130"/>
    <cellStyle name="Normal 100 3 2" xfId="131"/>
    <cellStyle name="Normal 100 4" xfId="132"/>
    <cellStyle name="Normal 101" xfId="133"/>
    <cellStyle name="Normal 101 2" xfId="134"/>
    <cellStyle name="Normal 101 2 2" xfId="135"/>
    <cellStyle name="Normal 101 3" xfId="136"/>
    <cellStyle name="Normal 101 3 2" xfId="137"/>
    <cellStyle name="Normal 101 4" xfId="138"/>
    <cellStyle name="Normal 102" xfId="139"/>
    <cellStyle name="Normal 103" xfId="140"/>
    <cellStyle name="Normal 103 2" xfId="141"/>
    <cellStyle name="Normal 103 2 2" xfId="142"/>
    <cellStyle name="Normal 103 3" xfId="143"/>
    <cellStyle name="Normal 103 3 2" xfId="144"/>
    <cellStyle name="Normal 103 4" xfId="145"/>
    <cellStyle name="Normal 104" xfId="146"/>
    <cellStyle name="Normal 105" xfId="147"/>
    <cellStyle name="Normal 106" xfId="148"/>
    <cellStyle name="Normal 107" xfId="149"/>
    <cellStyle name="Normal 107 2" xfId="150"/>
    <cellStyle name="Normal 107 2 2" xfId="151"/>
    <cellStyle name="Normal 107 3" xfId="152"/>
    <cellStyle name="Normal 107 3 2" xfId="153"/>
    <cellStyle name="Normal 107 4" xfId="154"/>
    <cellStyle name="Normal 108" xfId="155"/>
    <cellStyle name="Normal 108 2" xfId="156"/>
    <cellStyle name="Normal 108 2 2" xfId="157"/>
    <cellStyle name="Normal 108 3" xfId="158"/>
    <cellStyle name="Normal 108 3 2" xfId="159"/>
    <cellStyle name="Normal 108 4" xfId="160"/>
    <cellStyle name="Normal 11" xfId="161"/>
    <cellStyle name="Normal 11 2" xfId="162"/>
    <cellStyle name="Normal 11 3" xfId="163"/>
    <cellStyle name="Normal 11 3 2" xfId="164"/>
    <cellStyle name="Normal 11 4" xfId="165"/>
    <cellStyle name="Normal 11 4 2" xfId="166"/>
    <cellStyle name="Normal 11 5" xfId="167"/>
    <cellStyle name="Normal 110" xfId="168"/>
    <cellStyle name="Normal 110 2" xfId="169"/>
    <cellStyle name="Normal 110 2 2" xfId="170"/>
    <cellStyle name="Normal 110 3" xfId="171"/>
    <cellStyle name="Normal 110 3 2" xfId="172"/>
    <cellStyle name="Normal 110 4" xfId="173"/>
    <cellStyle name="Normal 112" xfId="174"/>
    <cellStyle name="Normal 112 2" xfId="175"/>
    <cellStyle name="Normal 112 2 2" xfId="176"/>
    <cellStyle name="Normal 112 3" xfId="177"/>
    <cellStyle name="Normal 112 3 2" xfId="178"/>
    <cellStyle name="Normal 112 4" xfId="179"/>
    <cellStyle name="Normal 114" xfId="180"/>
    <cellStyle name="Normal 114 2" xfId="181"/>
    <cellStyle name="Normal 114 2 2" xfId="182"/>
    <cellStyle name="Normal 114 3" xfId="183"/>
    <cellStyle name="Normal 114 3 2" xfId="184"/>
    <cellStyle name="Normal 114 4" xfId="185"/>
    <cellStyle name="Normal 117" xfId="186"/>
    <cellStyle name="Normal 117 2" xfId="187"/>
    <cellStyle name="Normal 117 2 2" xfId="188"/>
    <cellStyle name="Normal 117 3" xfId="189"/>
    <cellStyle name="Normal 117 3 2" xfId="190"/>
    <cellStyle name="Normal 117 4" xfId="191"/>
    <cellStyle name="Normal 118" xfId="192"/>
    <cellStyle name="Normal 118 2" xfId="193"/>
    <cellStyle name="Normal 118 2 2" xfId="194"/>
    <cellStyle name="Normal 118 3" xfId="195"/>
    <cellStyle name="Normal 118 3 2" xfId="196"/>
    <cellStyle name="Normal 118 4" xfId="197"/>
    <cellStyle name="Normal 119" xfId="198"/>
    <cellStyle name="Normal 119 2" xfId="199"/>
    <cellStyle name="Normal 119 2 2" xfId="200"/>
    <cellStyle name="Normal 119 3" xfId="201"/>
    <cellStyle name="Normal 119 3 2" xfId="202"/>
    <cellStyle name="Normal 119 4" xfId="203"/>
    <cellStyle name="Normal 12" xfId="204"/>
    <cellStyle name="Normal 12 2" xfId="205"/>
    <cellStyle name="Normal 12 3" xfId="206"/>
    <cellStyle name="Normal 12 3 2" xfId="207"/>
    <cellStyle name="Normal 12 4" xfId="208"/>
    <cellStyle name="Normal 12 4 2" xfId="209"/>
    <cellStyle name="Normal 12 5" xfId="210"/>
    <cellStyle name="Normal 120" xfId="211"/>
    <cellStyle name="Normal 120 2" xfId="212"/>
    <cellStyle name="Normal 120 2 2" xfId="213"/>
    <cellStyle name="Normal 120 3" xfId="214"/>
    <cellStyle name="Normal 120 3 2" xfId="215"/>
    <cellStyle name="Normal 120 4" xfId="216"/>
    <cellStyle name="Normal 121" xfId="217"/>
    <cellStyle name="Normal 121 2" xfId="218"/>
    <cellStyle name="Normal 121 2 2" xfId="219"/>
    <cellStyle name="Normal 121 3" xfId="220"/>
    <cellStyle name="Normal 121 3 2" xfId="221"/>
    <cellStyle name="Normal 121 4" xfId="222"/>
    <cellStyle name="Normal 122" xfId="223"/>
    <cellStyle name="Normal 122 2" xfId="224"/>
    <cellStyle name="Normal 122 2 2" xfId="225"/>
    <cellStyle name="Normal 122 3" xfId="226"/>
    <cellStyle name="Normal 122 3 2" xfId="227"/>
    <cellStyle name="Normal 122 4" xfId="228"/>
    <cellStyle name="Normal 123" xfId="229"/>
    <cellStyle name="Normal 123 2" xfId="230"/>
    <cellStyle name="Normal 123 2 2" xfId="231"/>
    <cellStyle name="Normal 123 3" xfId="232"/>
    <cellStyle name="Normal 123 3 2" xfId="233"/>
    <cellStyle name="Normal 123 4" xfId="234"/>
    <cellStyle name="Normal 124" xfId="235"/>
    <cellStyle name="Normal 124 2" xfId="236"/>
    <cellStyle name="Normal 124 2 2" xfId="237"/>
    <cellStyle name="Normal 124 3" xfId="238"/>
    <cellStyle name="Normal 124 3 2" xfId="239"/>
    <cellStyle name="Normal 124 4" xfId="240"/>
    <cellStyle name="Normal 13" xfId="241"/>
    <cellStyle name="Normal 13 2" xfId="242"/>
    <cellStyle name="Normal 13 3" xfId="243"/>
    <cellStyle name="Normal 13 3 2" xfId="244"/>
    <cellStyle name="Normal 13 4" xfId="245"/>
    <cellStyle name="Normal 13 4 2" xfId="246"/>
    <cellStyle name="Normal 13 5" xfId="247"/>
    <cellStyle name="Normal 14" xfId="248"/>
    <cellStyle name="Normal 14 2" xfId="249"/>
    <cellStyle name="Normal 14 2 2" xfId="250"/>
    <cellStyle name="Normal 14 3" xfId="251"/>
    <cellStyle name="Normal 15" xfId="252"/>
    <cellStyle name="Normal 15 2" xfId="253"/>
    <cellStyle name="Normal 16" xfId="254"/>
    <cellStyle name="Normal 16 2" xfId="255"/>
    <cellStyle name="Normal 17" xfId="256"/>
    <cellStyle name="Normal 17 2" xfId="257"/>
    <cellStyle name="Normal 17 2 2" xfId="258"/>
    <cellStyle name="Normal 17 3" xfId="259"/>
    <cellStyle name="Normal 17 3 2" xfId="260"/>
    <cellStyle name="Normal 17 4" xfId="261"/>
    <cellStyle name="Normal 18" xfId="262"/>
    <cellStyle name="Normal 18 2" xfId="263"/>
    <cellStyle name="Normal 18 2 2" xfId="264"/>
    <cellStyle name="Normal 18 3" xfId="265"/>
    <cellStyle name="Normal 18 3 2" xfId="266"/>
    <cellStyle name="Normal 18 4" xfId="267"/>
    <cellStyle name="Normal 19" xfId="268"/>
    <cellStyle name="Normal 2" xfId="269"/>
    <cellStyle name="Normal 2 2" xfId="270"/>
    <cellStyle name="Normal 2 2 2" xfId="271"/>
    <cellStyle name="Normal 2 2 3" xfId="272"/>
    <cellStyle name="Normal 2 2 4" xfId="273"/>
    <cellStyle name="Normal 2 3" xfId="274"/>
    <cellStyle name="Normal 2 4" xfId="275"/>
    <cellStyle name="Normal 2 4 2" xfId="276"/>
    <cellStyle name="Normal 2 4 2 2" xfId="277"/>
    <cellStyle name="Normal 2 4 3" xfId="278"/>
    <cellStyle name="Normal 2 5" xfId="279"/>
    <cellStyle name="Normal 2 5 2" xfId="280"/>
    <cellStyle name="Normal 2 6" xfId="281"/>
    <cellStyle name="Normal 2 6 2" xfId="282"/>
    <cellStyle name="Normal 2 7" xfId="283"/>
    <cellStyle name="Normal 2 7 2" xfId="284"/>
    <cellStyle name="Normal 2 8" xfId="285"/>
    <cellStyle name="Normal 20" xfId="286"/>
    <cellStyle name="Normal 20 2" xfId="287"/>
    <cellStyle name="Normal 21" xfId="288"/>
    <cellStyle name="Normal 21 2" xfId="289"/>
    <cellStyle name="Normal 21 2 2" xfId="290"/>
    <cellStyle name="Normal 21 3" xfId="291"/>
    <cellStyle name="Normal 21 3 2" xfId="292"/>
    <cellStyle name="Normal 21 4" xfId="293"/>
    <cellStyle name="Normal 22" xfId="294"/>
    <cellStyle name="Normal 22 2" xfId="295"/>
    <cellStyle name="Normal 23" xfId="296"/>
    <cellStyle name="Normal 23 2" xfId="297"/>
    <cellStyle name="Normal 23 2 2" xfId="298"/>
    <cellStyle name="Normal 23 3" xfId="299"/>
    <cellStyle name="Normal 23 3 2" xfId="300"/>
    <cellStyle name="Normal 23 4" xfId="301"/>
    <cellStyle name="Normal 24" xfId="302"/>
    <cellStyle name="Normal 24 2" xfId="303"/>
    <cellStyle name="Normal 24 2 2" xfId="304"/>
    <cellStyle name="Normal 24 3" xfId="305"/>
    <cellStyle name="Normal 24 3 2" xfId="306"/>
    <cellStyle name="Normal 24 4" xfId="307"/>
    <cellStyle name="Normal 25" xfId="308"/>
    <cellStyle name="Normal 25 2" xfId="309"/>
    <cellStyle name="Normal 25 2 2" xfId="310"/>
    <cellStyle name="Normal 25 3" xfId="311"/>
    <cellStyle name="Normal 25 3 2" xfId="312"/>
    <cellStyle name="Normal 25 4" xfId="313"/>
    <cellStyle name="Normal 26" xfId="314"/>
    <cellStyle name="Normal 26 2" xfId="315"/>
    <cellStyle name="Normal 26 2 2" xfId="316"/>
    <cellStyle name="Normal 26 3" xfId="317"/>
    <cellStyle name="Normal 26 3 2" xfId="318"/>
    <cellStyle name="Normal 26 4" xfId="319"/>
    <cellStyle name="Normal 27" xfId="320"/>
    <cellStyle name="Normal 28" xfId="321"/>
    <cellStyle name="Normal 28 2" xfId="322"/>
    <cellStyle name="Normal 28 2 2" xfId="323"/>
    <cellStyle name="Normal 28 3" xfId="324"/>
    <cellStyle name="Normal 28 3 2" xfId="325"/>
    <cellStyle name="Normal 28 4" xfId="326"/>
    <cellStyle name="Normal 29" xfId="327"/>
    <cellStyle name="Normal 29 2" xfId="328"/>
    <cellStyle name="Normal 29 2 2" xfId="329"/>
    <cellStyle name="Normal 29 3" xfId="330"/>
    <cellStyle name="Normal 29 3 2" xfId="331"/>
    <cellStyle name="Normal 29 4" xfId="332"/>
    <cellStyle name="Normal 3" xfId="333"/>
    <cellStyle name="Normal 3 2" xfId="334"/>
    <cellStyle name="Normal 3 2 2" xfId="335"/>
    <cellStyle name="Normal 3 2 2 2" xfId="336"/>
    <cellStyle name="Normal 3 2 3" xfId="337"/>
    <cellStyle name="Normal 3 2 3 2" xfId="338"/>
    <cellStyle name="Normal 3 2 4" xfId="339"/>
    <cellStyle name="Normal 3 3" xfId="340"/>
    <cellStyle name="Normal 3 4" xfId="341"/>
    <cellStyle name="Normal 3 5" xfId="342"/>
    <cellStyle name="Normal 3 5 2" xfId="343"/>
    <cellStyle name="Normal 3 6" xfId="344"/>
    <cellStyle name="Normal 3_Attach O, GG, Support -New Method 2-14-11" xfId="345"/>
    <cellStyle name="Normal 30" xfId="346"/>
    <cellStyle name="Normal 30 2" xfId="347"/>
    <cellStyle name="Normal 30 2 2" xfId="348"/>
    <cellStyle name="Normal 30 3" xfId="349"/>
    <cellStyle name="Normal 30 3 2" xfId="350"/>
    <cellStyle name="Normal 30 4" xfId="351"/>
    <cellStyle name="Normal 31" xfId="352"/>
    <cellStyle name="Normal 31 2" xfId="353"/>
    <cellStyle name="Normal 31 2 2" xfId="354"/>
    <cellStyle name="Normal 31 3" xfId="355"/>
    <cellStyle name="Normal 31 3 2" xfId="356"/>
    <cellStyle name="Normal 31 4" xfId="357"/>
    <cellStyle name="Normal 32" xfId="358"/>
    <cellStyle name="Normal 32 2" xfId="359"/>
    <cellStyle name="Normal 32 2 2" xfId="360"/>
    <cellStyle name="Normal 32 3" xfId="361"/>
    <cellStyle name="Normal 32 3 2" xfId="362"/>
    <cellStyle name="Normal 32 4" xfId="363"/>
    <cellStyle name="Normal 33" xfId="364"/>
    <cellStyle name="Normal 33 2" xfId="365"/>
    <cellStyle name="Normal 33 2 2" xfId="366"/>
    <cellStyle name="Normal 33 3" xfId="367"/>
    <cellStyle name="Normal 33 3 2" xfId="368"/>
    <cellStyle name="Normal 33 4" xfId="369"/>
    <cellStyle name="Normal 34" xfId="370"/>
    <cellStyle name="Normal 34 2" xfId="371"/>
    <cellStyle name="Normal 34 2 2" xfId="372"/>
    <cellStyle name="Normal 34 3" xfId="373"/>
    <cellStyle name="Normal 34 3 2" xfId="374"/>
    <cellStyle name="Normal 34 4" xfId="375"/>
    <cellStyle name="Normal 35" xfId="376"/>
    <cellStyle name="Normal 35 2" xfId="377"/>
    <cellStyle name="Normal 35 2 2" xfId="378"/>
    <cellStyle name="Normal 35 3" xfId="379"/>
    <cellStyle name="Normal 35 3 2" xfId="380"/>
    <cellStyle name="Normal 35 4" xfId="381"/>
    <cellStyle name="Normal 36" xfId="382"/>
    <cellStyle name="Normal 36 2" xfId="383"/>
    <cellStyle name="Normal 36 2 2" xfId="384"/>
    <cellStyle name="Normal 36 3" xfId="385"/>
    <cellStyle name="Normal 36 3 2" xfId="386"/>
    <cellStyle name="Normal 36 4" xfId="387"/>
    <cellStyle name="Normal 37" xfId="388"/>
    <cellStyle name="Normal 37 2" xfId="389"/>
    <cellStyle name="Normal 37 2 2" xfId="390"/>
    <cellStyle name="Normal 37 3" xfId="391"/>
    <cellStyle name="Normal 37 3 2" xfId="392"/>
    <cellStyle name="Normal 37 4" xfId="393"/>
    <cellStyle name="Normal 38" xfId="394"/>
    <cellStyle name="Normal 38 2" xfId="395"/>
    <cellStyle name="Normal 38 2 2" xfId="396"/>
    <cellStyle name="Normal 38 3" xfId="397"/>
    <cellStyle name="Normal 38 3 2" xfId="398"/>
    <cellStyle name="Normal 38 4" xfId="399"/>
    <cellStyle name="Normal 39" xfId="400"/>
    <cellStyle name="Normal 39 2" xfId="401"/>
    <cellStyle name="Normal 39 2 2" xfId="402"/>
    <cellStyle name="Normal 39 3" xfId="403"/>
    <cellStyle name="Normal 39 3 2" xfId="404"/>
    <cellStyle name="Normal 39 4" xfId="405"/>
    <cellStyle name="Normal 4" xfId="406"/>
    <cellStyle name="Normal 4 2" xfId="407"/>
    <cellStyle name="Normal 4 3" xfId="408"/>
    <cellStyle name="Normal 40" xfId="409"/>
    <cellStyle name="Normal 40 2" xfId="410"/>
    <cellStyle name="Normal 40 2 2" xfId="411"/>
    <cellStyle name="Normal 40 3" xfId="412"/>
    <cellStyle name="Normal 40 3 2" xfId="413"/>
    <cellStyle name="Normal 40 4" xfId="414"/>
    <cellStyle name="Normal 41" xfId="415"/>
    <cellStyle name="Normal 41 2" xfId="416"/>
    <cellStyle name="Normal 41 2 2" xfId="417"/>
    <cellStyle name="Normal 41 3" xfId="418"/>
    <cellStyle name="Normal 41 3 2" xfId="419"/>
    <cellStyle name="Normal 41 4" xfId="420"/>
    <cellStyle name="Normal 42" xfId="421"/>
    <cellStyle name="Normal 42 2" xfId="422"/>
    <cellStyle name="Normal 42 2 2" xfId="423"/>
    <cellStyle name="Normal 42 3" xfId="424"/>
    <cellStyle name="Normal 42 3 2" xfId="425"/>
    <cellStyle name="Normal 42 4" xfId="426"/>
    <cellStyle name="Normal 43" xfId="427"/>
    <cellStyle name="Normal 43 2" xfId="428"/>
    <cellStyle name="Normal 43 2 2" xfId="429"/>
    <cellStyle name="Normal 43 3" xfId="430"/>
    <cellStyle name="Normal 43 3 2" xfId="431"/>
    <cellStyle name="Normal 43 4" xfId="432"/>
    <cellStyle name="Normal 44" xfId="433"/>
    <cellStyle name="Normal 44 2" xfId="434"/>
    <cellStyle name="Normal 44 2 2" xfId="435"/>
    <cellStyle name="Normal 44 3" xfId="436"/>
    <cellStyle name="Normal 44 3 2" xfId="437"/>
    <cellStyle name="Normal 44 4" xfId="438"/>
    <cellStyle name="Normal 45" xfId="439"/>
    <cellStyle name="Normal 45 2" xfId="440"/>
    <cellStyle name="Normal 46" xfId="441"/>
    <cellStyle name="Normal 46 2" xfId="442"/>
    <cellStyle name="Normal 46 2 2" xfId="443"/>
    <cellStyle name="Normal 46 3" xfId="444"/>
    <cellStyle name="Normal 46 3 2" xfId="445"/>
    <cellStyle name="Normal 46 4" xfId="446"/>
    <cellStyle name="Normal 47" xfId="447"/>
    <cellStyle name="Normal 47 2" xfId="448"/>
    <cellStyle name="Normal 47 2 2" xfId="449"/>
    <cellStyle name="Normal 47 3" xfId="450"/>
    <cellStyle name="Normal 47 3 2" xfId="451"/>
    <cellStyle name="Normal 47 4" xfId="452"/>
    <cellStyle name="Normal 48" xfId="453"/>
    <cellStyle name="Normal 48 2" xfId="454"/>
    <cellStyle name="Normal 48 2 2" xfId="455"/>
    <cellStyle name="Normal 48 3" xfId="456"/>
    <cellStyle name="Normal 48 3 2" xfId="457"/>
    <cellStyle name="Normal 48 4" xfId="458"/>
    <cellStyle name="Normal 49" xfId="459"/>
    <cellStyle name="Normal 49 2" xfId="460"/>
    <cellStyle name="Normal 49 2 2" xfId="461"/>
    <cellStyle name="Normal 49 3" xfId="462"/>
    <cellStyle name="Normal 49 3 2" xfId="463"/>
    <cellStyle name="Normal 49 4" xfId="464"/>
    <cellStyle name="Normal 5" xfId="465"/>
    <cellStyle name="Normal 5 2" xfId="466"/>
    <cellStyle name="Normal 5 3" xfId="467"/>
    <cellStyle name="Normal 5 3 2" xfId="468"/>
    <cellStyle name="Normal 5 4" xfId="469"/>
    <cellStyle name="Normal 5 4 2" xfId="470"/>
    <cellStyle name="Normal 5 5" xfId="471"/>
    <cellStyle name="Normal 5 5 2" xfId="472"/>
    <cellStyle name="Normal 5 6" xfId="473"/>
    <cellStyle name="Normal 50" xfId="474"/>
    <cellStyle name="Normal 50 2" xfId="475"/>
    <cellStyle name="Normal 50 2 2" xfId="476"/>
    <cellStyle name="Normal 50 3" xfId="477"/>
    <cellStyle name="Normal 50 3 2" xfId="478"/>
    <cellStyle name="Normal 50 4" xfId="479"/>
    <cellStyle name="Normal 51" xfId="480"/>
    <cellStyle name="Normal 51 2" xfId="481"/>
    <cellStyle name="Normal 51 2 2" xfId="482"/>
    <cellStyle name="Normal 51 3" xfId="483"/>
    <cellStyle name="Normal 51 3 2" xfId="484"/>
    <cellStyle name="Normal 51 4" xfId="485"/>
    <cellStyle name="Normal 52" xfId="486"/>
    <cellStyle name="Normal 52 2" xfId="487"/>
    <cellStyle name="Normal 52 2 2" xfId="488"/>
    <cellStyle name="Normal 52 3" xfId="489"/>
    <cellStyle name="Normal 52 3 2" xfId="490"/>
    <cellStyle name="Normal 52 4" xfId="491"/>
    <cellStyle name="Normal 53" xfId="492"/>
    <cellStyle name="Normal 53 2" xfId="493"/>
    <cellStyle name="Normal 54" xfId="494"/>
    <cellStyle name="Normal 54 2" xfId="495"/>
    <cellStyle name="Normal 54 2 2" xfId="496"/>
    <cellStyle name="Normal 54 3" xfId="497"/>
    <cellStyle name="Normal 54 3 2" xfId="498"/>
    <cellStyle name="Normal 54 4" xfId="499"/>
    <cellStyle name="Normal 55" xfId="500"/>
    <cellStyle name="Normal 55 2" xfId="501"/>
    <cellStyle name="Normal 56" xfId="502"/>
    <cellStyle name="Normal 56 2" xfId="503"/>
    <cellStyle name="Normal 56 2 2" xfId="504"/>
    <cellStyle name="Normal 56 3" xfId="505"/>
    <cellStyle name="Normal 56 3 2" xfId="506"/>
    <cellStyle name="Normal 56 4" xfId="507"/>
    <cellStyle name="Normal 57" xfId="508"/>
    <cellStyle name="Normal 57 2" xfId="509"/>
    <cellStyle name="Normal 57 2 2" xfId="510"/>
    <cellStyle name="Normal 57 3" xfId="511"/>
    <cellStyle name="Normal 57 3 2" xfId="512"/>
    <cellStyle name="Normal 57 4" xfId="513"/>
    <cellStyle name="Normal 58" xfId="514"/>
    <cellStyle name="Normal 58 2" xfId="515"/>
    <cellStyle name="Normal 58 2 2" xfId="516"/>
    <cellStyle name="Normal 58 3" xfId="517"/>
    <cellStyle name="Normal 58 3 2" xfId="518"/>
    <cellStyle name="Normal 58 4" xfId="519"/>
    <cellStyle name="Normal 59" xfId="520"/>
    <cellStyle name="Normal 59 2" xfId="521"/>
    <cellStyle name="Normal 6" xfId="522"/>
    <cellStyle name="Normal 6 2" xfId="523"/>
    <cellStyle name="Normal 6 3" xfId="524"/>
    <cellStyle name="Normal 6 3 2" xfId="525"/>
    <cellStyle name="Normal 6 4" xfId="526"/>
    <cellStyle name="Normal 6 4 2" xfId="527"/>
    <cellStyle name="Normal 6 5" xfId="528"/>
    <cellStyle name="Normal 60" xfId="529"/>
    <cellStyle name="Normal 60 2" xfId="530"/>
    <cellStyle name="Normal 60 2 2" xfId="531"/>
    <cellStyle name="Normal 60 3" xfId="532"/>
    <cellStyle name="Normal 60 3 2" xfId="533"/>
    <cellStyle name="Normal 60 4" xfId="534"/>
    <cellStyle name="Normal 61" xfId="535"/>
    <cellStyle name="Normal 61 2" xfId="536"/>
    <cellStyle name="Normal 61 2 2" xfId="537"/>
    <cellStyle name="Normal 61 3" xfId="538"/>
    <cellStyle name="Normal 61 3 2" xfId="539"/>
    <cellStyle name="Normal 61 4" xfId="540"/>
    <cellStyle name="Normal 62" xfId="541"/>
    <cellStyle name="Normal 62 2" xfId="542"/>
    <cellStyle name="Normal 62 2 2" xfId="543"/>
    <cellStyle name="Normal 62 3" xfId="544"/>
    <cellStyle name="Normal 62 3 2" xfId="545"/>
    <cellStyle name="Normal 62 4" xfId="546"/>
    <cellStyle name="Normal 63" xfId="547"/>
    <cellStyle name="Normal 63 2" xfId="548"/>
    <cellStyle name="Normal 63 3" xfId="549"/>
    <cellStyle name="Normal 64" xfId="550"/>
    <cellStyle name="Normal 64 2" xfId="551"/>
    <cellStyle name="Normal 64 2 2" xfId="552"/>
    <cellStyle name="Normal 64 3" xfId="553"/>
    <cellStyle name="Normal 64 3 2" xfId="554"/>
    <cellStyle name="Normal 64 4" xfId="555"/>
    <cellStyle name="Normal 65" xfId="556"/>
    <cellStyle name="Normal 65 2" xfId="557"/>
    <cellStyle name="Normal 65 2 2" xfId="558"/>
    <cellStyle name="Normal 65 3" xfId="559"/>
    <cellStyle name="Normal 65 3 2" xfId="560"/>
    <cellStyle name="Normal 65 4" xfId="561"/>
    <cellStyle name="Normal 66" xfId="562"/>
    <cellStyle name="Normal 66 2" xfId="563"/>
    <cellStyle name="Normal 67" xfId="564"/>
    <cellStyle name="Normal 67 2" xfId="565"/>
    <cellStyle name="Normal 68" xfId="566"/>
    <cellStyle name="Normal 68 2" xfId="567"/>
    <cellStyle name="Normal 68 2 2" xfId="568"/>
    <cellStyle name="Normal 68 3" xfId="569"/>
    <cellStyle name="Normal 68 3 2" xfId="570"/>
    <cellStyle name="Normal 68 4" xfId="571"/>
    <cellStyle name="Normal 69" xfId="572"/>
    <cellStyle name="Normal 69 2" xfId="573"/>
    <cellStyle name="Normal 69 2 2" xfId="574"/>
    <cellStyle name="Normal 69 3" xfId="575"/>
    <cellStyle name="Normal 69 3 2" xfId="576"/>
    <cellStyle name="Normal 69 4" xfId="577"/>
    <cellStyle name="Normal 7" xfId="578"/>
    <cellStyle name="Normal 7 2" xfId="579"/>
    <cellStyle name="Normal 7 3" xfId="580"/>
    <cellStyle name="Normal 7 4" xfId="581"/>
    <cellStyle name="Normal 7 4 2" xfId="582"/>
    <cellStyle name="Normal 70" xfId="583"/>
    <cellStyle name="Normal 70 2" xfId="584"/>
    <cellStyle name="Normal 71" xfId="585"/>
    <cellStyle name="Normal 71 2" xfId="586"/>
    <cellStyle name="Normal 71 2 2" xfId="587"/>
    <cellStyle name="Normal 71 3" xfId="588"/>
    <cellStyle name="Normal 71 3 2" xfId="589"/>
    <cellStyle name="Normal 71 4" xfId="590"/>
    <cellStyle name="Normal 72" xfId="591"/>
    <cellStyle name="Normal 72 2" xfId="592"/>
    <cellStyle name="Normal 72 2 2" xfId="593"/>
    <cellStyle name="Normal 72 3" xfId="594"/>
    <cellStyle name="Normal 72 3 2" xfId="595"/>
    <cellStyle name="Normal 72 4" xfId="596"/>
    <cellStyle name="Normal 73" xfId="597"/>
    <cellStyle name="Normal 74" xfId="598"/>
    <cellStyle name="Normal 75" xfId="599"/>
    <cellStyle name="Normal 76" xfId="600"/>
    <cellStyle name="Normal 76 2" xfId="601"/>
    <cellStyle name="Normal 76 2 2" xfId="602"/>
    <cellStyle name="Normal 76 3" xfId="603"/>
    <cellStyle name="Normal 76 3 2" xfId="604"/>
    <cellStyle name="Normal 76 4" xfId="605"/>
    <cellStyle name="Normal 77" xfId="606"/>
    <cellStyle name="Normal 77 2" xfId="607"/>
    <cellStyle name="Normal 78" xfId="608"/>
    <cellStyle name="Normal 79" xfId="609"/>
    <cellStyle name="Normal 8" xfId="610"/>
    <cellStyle name="Normal 8 2" xfId="611"/>
    <cellStyle name="Normal 8 3" xfId="612"/>
    <cellStyle name="Normal 8 3 2" xfId="613"/>
    <cellStyle name="Normal 8 4" xfId="614"/>
    <cellStyle name="Normal 8 4 2" xfId="615"/>
    <cellStyle name="Normal 8 5" xfId="616"/>
    <cellStyle name="Normal 80" xfId="617"/>
    <cellStyle name="Normal 80 2" xfId="618"/>
    <cellStyle name="Normal 80 2 2" xfId="619"/>
    <cellStyle name="Normal 80 3" xfId="620"/>
    <cellStyle name="Normal 80 3 2" xfId="621"/>
    <cellStyle name="Normal 80 4" xfId="622"/>
    <cellStyle name="Normal 81" xfId="623"/>
    <cellStyle name="Normal 81 2" xfId="624"/>
    <cellStyle name="Normal 81 2 2" xfId="625"/>
    <cellStyle name="Normal 81 3" xfId="626"/>
    <cellStyle name="Normal 81 3 2" xfId="627"/>
    <cellStyle name="Normal 81 4" xfId="628"/>
    <cellStyle name="Normal 82" xfId="629"/>
    <cellStyle name="Normal 82 2" xfId="630"/>
    <cellStyle name="Normal 82 2 2" xfId="631"/>
    <cellStyle name="Normal 82 3" xfId="632"/>
    <cellStyle name="Normal 82 3 2" xfId="633"/>
    <cellStyle name="Normal 82 4" xfId="634"/>
    <cellStyle name="Normal 83" xfId="635"/>
    <cellStyle name="Normal 83 2" xfId="636"/>
    <cellStyle name="Normal 84" xfId="637"/>
    <cellStyle name="Normal 84 2" xfId="638"/>
    <cellStyle name="Normal 84 2 2" xfId="639"/>
    <cellStyle name="Normal 84 3" xfId="640"/>
    <cellStyle name="Normal 84 3 2" xfId="641"/>
    <cellStyle name="Normal 84 4" xfId="642"/>
    <cellStyle name="Normal 85" xfId="643"/>
    <cellStyle name="Normal 85 2" xfId="644"/>
    <cellStyle name="Normal 85 2 2" xfId="645"/>
    <cellStyle name="Normal 85 3" xfId="646"/>
    <cellStyle name="Normal 85 3 2" xfId="647"/>
    <cellStyle name="Normal 85 4" xfId="648"/>
    <cellStyle name="Normal 86" xfId="649"/>
    <cellStyle name="Normal 86 2" xfId="650"/>
    <cellStyle name="Normal 86 2 2" xfId="651"/>
    <cellStyle name="Normal 86 3" xfId="652"/>
    <cellStyle name="Normal 86 3 2" xfId="653"/>
    <cellStyle name="Normal 86 4" xfId="654"/>
    <cellStyle name="Normal 87" xfId="655"/>
    <cellStyle name="Normal 88" xfId="656"/>
    <cellStyle name="Normal 89" xfId="657"/>
    <cellStyle name="Normal 9" xfId="658"/>
    <cellStyle name="Normal 90" xfId="659"/>
    <cellStyle name="Normal 90 2" xfId="660"/>
    <cellStyle name="Normal 90 2 2" xfId="661"/>
    <cellStyle name="Normal 90 3" xfId="662"/>
    <cellStyle name="Normal 90 3 2" xfId="663"/>
    <cellStyle name="Normal 90 4" xfId="664"/>
    <cellStyle name="Normal 91" xfId="665"/>
    <cellStyle name="Normal 92" xfId="666"/>
    <cellStyle name="Normal 92 2" xfId="667"/>
    <cellStyle name="Normal 92 2 2" xfId="668"/>
    <cellStyle name="Normal 92 3" xfId="669"/>
    <cellStyle name="Normal 92 3 2" xfId="670"/>
    <cellStyle name="Normal 92 4" xfId="671"/>
    <cellStyle name="Normal 93" xfId="672"/>
    <cellStyle name="Normal 94" xfId="673"/>
    <cellStyle name="Normal 94 2" xfId="674"/>
    <cellStyle name="Normal 94 2 2" xfId="675"/>
    <cellStyle name="Normal 94 3" xfId="676"/>
    <cellStyle name="Normal 94 3 2" xfId="677"/>
    <cellStyle name="Normal 94 4" xfId="678"/>
    <cellStyle name="Normal 95" xfId="679"/>
    <cellStyle name="Normal 96" xfId="680"/>
    <cellStyle name="Normal 97" xfId="681"/>
    <cellStyle name="Normal 97 2" xfId="682"/>
    <cellStyle name="Normal 97 2 2" xfId="683"/>
    <cellStyle name="Normal 97 3" xfId="684"/>
    <cellStyle name="Normal 97 3 2" xfId="685"/>
    <cellStyle name="Normal 97 4" xfId="686"/>
    <cellStyle name="Normal 98" xfId="687"/>
    <cellStyle name="Normal 98 2" xfId="688"/>
    <cellStyle name="Normal 98 2 2" xfId="689"/>
    <cellStyle name="Normal 98 3" xfId="690"/>
    <cellStyle name="Normal 98 3 2" xfId="691"/>
    <cellStyle name="Normal 98 4" xfId="692"/>
    <cellStyle name="Normal 99" xfId="693"/>
    <cellStyle name="Note" xfId="694"/>
    <cellStyle name="Number" xfId="695"/>
    <cellStyle name="Output" xfId="696"/>
    <cellStyle name="Percent" xfId="697"/>
    <cellStyle name="Percent 2" xfId="698"/>
    <cellStyle name="Percent 2 2" xfId="699"/>
    <cellStyle name="Percent 2 3" xfId="700"/>
    <cellStyle name="Percent 2 4" xfId="701"/>
    <cellStyle name="Percent 3" xfId="702"/>
    <cellStyle name="Percent 4" xfId="703"/>
    <cellStyle name="Percent 5" xfId="704"/>
    <cellStyle name="Percent 5 2" xfId="705"/>
    <cellStyle name="Percent 5 2 2" xfId="706"/>
    <cellStyle name="Percent 5 3" xfId="707"/>
    <cellStyle name="Percent 6" xfId="708"/>
    <cellStyle name="Percent 6 2" xfId="709"/>
    <cellStyle name="Percent 6 2 2" xfId="710"/>
    <cellStyle name="Percent 6 3" xfId="711"/>
    <cellStyle name="Percent 7" xfId="712"/>
    <cellStyle name="Percent 8" xfId="713"/>
    <cellStyle name="SAPBEXaggData" xfId="714"/>
    <cellStyle name="SAPBEXaggData 2" xfId="715"/>
    <cellStyle name="SAPBEXaggData 2 2" xfId="716"/>
    <cellStyle name="SAPBEXaggData 2 2 2" xfId="717"/>
    <cellStyle name="SAPBEXaggData 2 2 3" xfId="718"/>
    <cellStyle name="SAPBEXaggData 2 2 4" xfId="719"/>
    <cellStyle name="SAPBEXaggData 2 3" xfId="720"/>
    <cellStyle name="SAPBEXaggData 2 4" xfId="721"/>
    <cellStyle name="SAPBEXaggData 2 5" xfId="722"/>
    <cellStyle name="SAPBEXaggData 3" xfId="723"/>
    <cellStyle name="SAPBEXaggData 3 2" xfId="724"/>
    <cellStyle name="SAPBEXaggData 3 2 2" xfId="725"/>
    <cellStyle name="SAPBEXaggData 3 2 3" xfId="726"/>
    <cellStyle name="SAPBEXaggData 3 2 4" xfId="727"/>
    <cellStyle name="SAPBEXaggData 3 3" xfId="728"/>
    <cellStyle name="SAPBEXaggData 3 4" xfId="729"/>
    <cellStyle name="SAPBEXaggData 3 5" xfId="730"/>
    <cellStyle name="SAPBEXaggData 4" xfId="731"/>
    <cellStyle name="SAPBEXaggData 4 2" xfId="732"/>
    <cellStyle name="SAPBEXaggData 4 2 2" xfId="733"/>
    <cellStyle name="SAPBEXaggData 4 2 3" xfId="734"/>
    <cellStyle name="SAPBEXaggData 4 2 4" xfId="735"/>
    <cellStyle name="SAPBEXaggData 4 3" xfId="736"/>
    <cellStyle name="SAPBEXaggData 4 4" xfId="737"/>
    <cellStyle name="SAPBEXaggData 4 5" xfId="738"/>
    <cellStyle name="SAPBEXaggData 5" xfId="739"/>
    <cellStyle name="SAPBEXaggData 5 2" xfId="740"/>
    <cellStyle name="SAPBEXaggData 5 3" xfId="741"/>
    <cellStyle name="SAPBEXaggData 5 4" xfId="742"/>
    <cellStyle name="SAPBEXaggData 6" xfId="743"/>
    <cellStyle name="SAPBEXaggData 7" xfId="744"/>
    <cellStyle name="SAPBEXaggData 8" xfId="745"/>
    <cellStyle name="SAPBEXaggDataEmph" xfId="746"/>
    <cellStyle name="SAPBEXaggDataEmph 2" xfId="747"/>
    <cellStyle name="SAPBEXaggDataEmph 2 2" xfId="748"/>
    <cellStyle name="SAPBEXaggDataEmph 2 2 2" xfId="749"/>
    <cellStyle name="SAPBEXaggDataEmph 2 2 3" xfId="750"/>
    <cellStyle name="SAPBEXaggDataEmph 2 2 4" xfId="751"/>
    <cellStyle name="SAPBEXaggDataEmph 2 3" xfId="752"/>
    <cellStyle name="SAPBEXaggDataEmph 2 4" xfId="753"/>
    <cellStyle name="SAPBEXaggDataEmph 2 5" xfId="754"/>
    <cellStyle name="SAPBEXaggDataEmph 3" xfId="755"/>
    <cellStyle name="SAPBEXaggDataEmph 3 2" xfId="756"/>
    <cellStyle name="SAPBEXaggDataEmph 3 2 2" xfId="757"/>
    <cellStyle name="SAPBEXaggDataEmph 3 2 3" xfId="758"/>
    <cellStyle name="SAPBEXaggDataEmph 3 2 4" xfId="759"/>
    <cellStyle name="SAPBEXaggDataEmph 3 3" xfId="760"/>
    <cellStyle name="SAPBEXaggDataEmph 3 4" xfId="761"/>
    <cellStyle name="SAPBEXaggDataEmph 3 5" xfId="762"/>
    <cellStyle name="SAPBEXaggDataEmph 4" xfId="763"/>
    <cellStyle name="SAPBEXaggDataEmph 4 2" xfId="764"/>
    <cellStyle name="SAPBEXaggDataEmph 4 3" xfId="765"/>
    <cellStyle name="SAPBEXaggDataEmph 4 4" xfId="766"/>
    <cellStyle name="SAPBEXaggDataEmph 5" xfId="767"/>
    <cellStyle name="SAPBEXaggDataEmph 6" xfId="768"/>
    <cellStyle name="SAPBEXaggDataEmph 7" xfId="769"/>
    <cellStyle name="SAPBEXaggItem" xfId="770"/>
    <cellStyle name="SAPBEXaggItem 2" xfId="771"/>
    <cellStyle name="SAPBEXaggItem 2 2" xfId="772"/>
    <cellStyle name="SAPBEXaggItem 2 2 2" xfId="773"/>
    <cellStyle name="SAPBEXaggItem 2 2 3" xfId="774"/>
    <cellStyle name="SAPBEXaggItem 2 2 4" xfId="775"/>
    <cellStyle name="SAPBEXaggItem 2 3" xfId="776"/>
    <cellStyle name="SAPBEXaggItem 2 4" xfId="777"/>
    <cellStyle name="SAPBEXaggItem 2 5" xfId="778"/>
    <cellStyle name="SAPBEXaggItem 3" xfId="779"/>
    <cellStyle name="SAPBEXaggItem 3 2" xfId="780"/>
    <cellStyle name="SAPBEXaggItem 3 2 2" xfId="781"/>
    <cellStyle name="SAPBEXaggItem 3 2 3" xfId="782"/>
    <cellStyle name="SAPBEXaggItem 3 2 4" xfId="783"/>
    <cellStyle name="SAPBEXaggItem 3 3" xfId="784"/>
    <cellStyle name="SAPBEXaggItem 3 4" xfId="785"/>
    <cellStyle name="SAPBEXaggItem 3 5" xfId="786"/>
    <cellStyle name="SAPBEXaggItem 4" xfId="787"/>
    <cellStyle name="SAPBEXaggItem 4 2" xfId="788"/>
    <cellStyle name="SAPBEXaggItem 4 2 2" xfId="789"/>
    <cellStyle name="SAPBEXaggItem 4 2 3" xfId="790"/>
    <cellStyle name="SAPBEXaggItem 4 2 4" xfId="791"/>
    <cellStyle name="SAPBEXaggItem 4 3" xfId="792"/>
    <cellStyle name="SAPBEXaggItem 4 4" xfId="793"/>
    <cellStyle name="SAPBEXaggItem 4 5" xfId="794"/>
    <cellStyle name="SAPBEXaggItem 5" xfId="795"/>
    <cellStyle name="SAPBEXaggItem 5 2" xfId="796"/>
    <cellStyle name="SAPBEXaggItem 5 3" xfId="797"/>
    <cellStyle name="SAPBEXaggItem 5 4" xfId="798"/>
    <cellStyle name="SAPBEXaggItem 6" xfId="799"/>
    <cellStyle name="SAPBEXaggItem 7" xfId="800"/>
    <cellStyle name="SAPBEXaggItem 8" xfId="801"/>
    <cellStyle name="SAPBEXaggItemX" xfId="802"/>
    <cellStyle name="SAPBEXaggItemX 2" xfId="803"/>
    <cellStyle name="SAPBEXaggItemX 2 2" xfId="804"/>
    <cellStyle name="SAPBEXaggItemX 2 2 2" xfId="805"/>
    <cellStyle name="SAPBEXaggItemX 2 2 3" xfId="806"/>
    <cellStyle name="SAPBEXaggItemX 2 2 4" xfId="807"/>
    <cellStyle name="SAPBEXaggItemX 2 3" xfId="808"/>
    <cellStyle name="SAPBEXaggItemX 2 4" xfId="809"/>
    <cellStyle name="SAPBEXaggItemX 2 5" xfId="810"/>
    <cellStyle name="SAPBEXaggItemX 3" xfId="811"/>
    <cellStyle name="SAPBEXaggItemX 3 2" xfId="812"/>
    <cellStyle name="SAPBEXaggItemX 3 2 2" xfId="813"/>
    <cellStyle name="SAPBEXaggItemX 3 2 3" xfId="814"/>
    <cellStyle name="SAPBEXaggItemX 3 2 4" xfId="815"/>
    <cellStyle name="SAPBEXaggItemX 3 3" xfId="816"/>
    <cellStyle name="SAPBEXaggItemX 3 4" xfId="817"/>
    <cellStyle name="SAPBEXaggItemX 3 5" xfId="818"/>
    <cellStyle name="SAPBEXaggItemX 4" xfId="819"/>
    <cellStyle name="SAPBEXaggItemX 4 2" xfId="820"/>
    <cellStyle name="SAPBEXaggItemX 4 2 2" xfId="821"/>
    <cellStyle name="SAPBEXaggItemX 4 2 3" xfId="822"/>
    <cellStyle name="SAPBEXaggItemX 4 2 4" xfId="823"/>
    <cellStyle name="SAPBEXaggItemX 4 3" xfId="824"/>
    <cellStyle name="SAPBEXaggItemX 4 4" xfId="825"/>
    <cellStyle name="SAPBEXaggItemX 4 5" xfId="826"/>
    <cellStyle name="SAPBEXaggItemX 5" xfId="827"/>
    <cellStyle name="SAPBEXaggItemX 5 2" xfId="828"/>
    <cellStyle name="SAPBEXaggItemX 5 3" xfId="829"/>
    <cellStyle name="SAPBEXaggItemX 5 4" xfId="830"/>
    <cellStyle name="SAPBEXaggItemX 6" xfId="831"/>
    <cellStyle name="SAPBEXaggItemX 7" xfId="832"/>
    <cellStyle name="SAPBEXaggItemX 8" xfId="833"/>
    <cellStyle name="SAPBEXchaText" xfId="834"/>
    <cellStyle name="SAPBEXchaText 2" xfId="835"/>
    <cellStyle name="SAPBEXchaText 2 2" xfId="836"/>
    <cellStyle name="SAPBEXchaText 2 2 2" xfId="837"/>
    <cellStyle name="SAPBEXchaText 2 2 2 2" xfId="838"/>
    <cellStyle name="SAPBEXchaText 2 2 2 3" xfId="839"/>
    <cellStyle name="SAPBEXchaText 2 2 2 4" xfId="840"/>
    <cellStyle name="SAPBEXchaText 2 2 3" xfId="841"/>
    <cellStyle name="SAPBEXchaText 2 2 4" xfId="842"/>
    <cellStyle name="SAPBEXchaText 2 2 5" xfId="843"/>
    <cellStyle name="SAPBEXchaText 2 3" xfId="844"/>
    <cellStyle name="SAPBEXchaText 2 3 2" xfId="845"/>
    <cellStyle name="SAPBEXchaText 2 3 3" xfId="846"/>
    <cellStyle name="SAPBEXchaText 2 3 4" xfId="847"/>
    <cellStyle name="SAPBEXchaText 2 4" xfId="848"/>
    <cellStyle name="SAPBEXchaText 2 5" xfId="849"/>
    <cellStyle name="SAPBEXchaText 2 6" xfId="850"/>
    <cellStyle name="SAPBEXchaText 3" xfId="851"/>
    <cellStyle name="SAPBEXchaText 4" xfId="852"/>
    <cellStyle name="SAPBEXchaText 4 2" xfId="853"/>
    <cellStyle name="SAPBEXchaText 4 2 2" xfId="854"/>
    <cellStyle name="SAPBEXchaText 4 2 3" xfId="855"/>
    <cellStyle name="SAPBEXchaText 4 2 4" xfId="856"/>
    <cellStyle name="SAPBEXchaText 4 3" xfId="857"/>
    <cellStyle name="SAPBEXchaText 4 4" xfId="858"/>
    <cellStyle name="SAPBEXchaText 4 5" xfId="859"/>
    <cellStyle name="SAPBEXchaText 5" xfId="860"/>
    <cellStyle name="SAPBEXchaText 5 2" xfId="861"/>
    <cellStyle name="SAPBEXchaText 5 3" xfId="862"/>
    <cellStyle name="SAPBEXchaText 5 4" xfId="863"/>
    <cellStyle name="SAPBEXchaText 6" xfId="864"/>
    <cellStyle name="SAPBEXchaText 7" xfId="865"/>
    <cellStyle name="SAPBEXchaText 8" xfId="866"/>
    <cellStyle name="SAPBEXchaText_10-28-10" xfId="867"/>
    <cellStyle name="SAPBEXexcBad7" xfId="868"/>
    <cellStyle name="SAPBEXexcBad7 2" xfId="869"/>
    <cellStyle name="SAPBEXexcBad7 2 2" xfId="870"/>
    <cellStyle name="SAPBEXexcBad7 2 2 2" xfId="871"/>
    <cellStyle name="SAPBEXexcBad7 2 2 3" xfId="872"/>
    <cellStyle name="SAPBEXexcBad7 2 2 4" xfId="873"/>
    <cellStyle name="SAPBEXexcBad7 2 3" xfId="874"/>
    <cellStyle name="SAPBEXexcBad7 2 4" xfId="875"/>
    <cellStyle name="SAPBEXexcBad7 2 5" xfId="876"/>
    <cellStyle name="SAPBEXexcBad7 3" xfId="877"/>
    <cellStyle name="SAPBEXexcBad7 3 2" xfId="878"/>
    <cellStyle name="SAPBEXexcBad7 3 2 2" xfId="879"/>
    <cellStyle name="SAPBEXexcBad7 3 2 3" xfId="880"/>
    <cellStyle name="SAPBEXexcBad7 3 2 4" xfId="881"/>
    <cellStyle name="SAPBEXexcBad7 3 3" xfId="882"/>
    <cellStyle name="SAPBEXexcBad7 3 4" xfId="883"/>
    <cellStyle name="SAPBEXexcBad7 3 5" xfId="884"/>
    <cellStyle name="SAPBEXexcBad7 4" xfId="885"/>
    <cellStyle name="SAPBEXexcBad7 4 2" xfId="886"/>
    <cellStyle name="SAPBEXexcBad7 4 3" xfId="887"/>
    <cellStyle name="SAPBEXexcBad7 4 4" xfId="888"/>
    <cellStyle name="SAPBEXexcBad7 5" xfId="889"/>
    <cellStyle name="SAPBEXexcBad7 6" xfId="890"/>
    <cellStyle name="SAPBEXexcBad7 7" xfId="891"/>
    <cellStyle name="SAPBEXexcBad8" xfId="892"/>
    <cellStyle name="SAPBEXexcBad8 2" xfId="893"/>
    <cellStyle name="SAPBEXexcBad8 2 2" xfId="894"/>
    <cellStyle name="SAPBEXexcBad8 2 2 2" xfId="895"/>
    <cellStyle name="SAPBEXexcBad8 2 2 3" xfId="896"/>
    <cellStyle name="SAPBEXexcBad8 2 2 4" xfId="897"/>
    <cellStyle name="SAPBEXexcBad8 2 3" xfId="898"/>
    <cellStyle name="SAPBEXexcBad8 2 4" xfId="899"/>
    <cellStyle name="SAPBEXexcBad8 2 5" xfId="900"/>
    <cellStyle name="SAPBEXexcBad8 3" xfId="901"/>
    <cellStyle name="SAPBEXexcBad8 3 2" xfId="902"/>
    <cellStyle name="SAPBEXexcBad8 3 2 2" xfId="903"/>
    <cellStyle name="SAPBEXexcBad8 3 2 3" xfId="904"/>
    <cellStyle name="SAPBEXexcBad8 3 2 4" xfId="905"/>
    <cellStyle name="SAPBEXexcBad8 3 3" xfId="906"/>
    <cellStyle name="SAPBEXexcBad8 3 4" xfId="907"/>
    <cellStyle name="SAPBEXexcBad8 3 5" xfId="908"/>
    <cellStyle name="SAPBEXexcBad8 4" xfId="909"/>
    <cellStyle name="SAPBEXexcBad8 4 2" xfId="910"/>
    <cellStyle name="SAPBEXexcBad8 4 3" xfId="911"/>
    <cellStyle name="SAPBEXexcBad8 4 4" xfId="912"/>
    <cellStyle name="SAPBEXexcBad8 5" xfId="913"/>
    <cellStyle name="SAPBEXexcBad8 6" xfId="914"/>
    <cellStyle name="SAPBEXexcBad8 7" xfId="915"/>
    <cellStyle name="SAPBEXexcBad9" xfId="916"/>
    <cellStyle name="SAPBEXexcBad9 2" xfId="917"/>
    <cellStyle name="SAPBEXexcBad9 2 2" xfId="918"/>
    <cellStyle name="SAPBEXexcBad9 2 2 2" xfId="919"/>
    <cellStyle name="SAPBEXexcBad9 2 2 3" xfId="920"/>
    <cellStyle name="SAPBEXexcBad9 2 2 4" xfId="921"/>
    <cellStyle name="SAPBEXexcBad9 2 3" xfId="922"/>
    <cellStyle name="SAPBEXexcBad9 2 4" xfId="923"/>
    <cellStyle name="SAPBEXexcBad9 2 5" xfId="924"/>
    <cellStyle name="SAPBEXexcBad9 3" xfId="925"/>
    <cellStyle name="SAPBEXexcBad9 3 2" xfId="926"/>
    <cellStyle name="SAPBEXexcBad9 3 2 2" xfId="927"/>
    <cellStyle name="SAPBEXexcBad9 3 2 3" xfId="928"/>
    <cellStyle name="SAPBEXexcBad9 3 2 4" xfId="929"/>
    <cellStyle name="SAPBEXexcBad9 3 3" xfId="930"/>
    <cellStyle name="SAPBEXexcBad9 3 4" xfId="931"/>
    <cellStyle name="SAPBEXexcBad9 3 5" xfId="932"/>
    <cellStyle name="SAPBEXexcBad9 4" xfId="933"/>
    <cellStyle name="SAPBEXexcBad9 4 2" xfId="934"/>
    <cellStyle name="SAPBEXexcBad9 4 3" xfId="935"/>
    <cellStyle name="SAPBEXexcBad9 4 4" xfId="936"/>
    <cellStyle name="SAPBEXexcBad9 5" xfId="937"/>
    <cellStyle name="SAPBEXexcBad9 6" xfId="938"/>
    <cellStyle name="SAPBEXexcBad9 7" xfId="939"/>
    <cellStyle name="SAPBEXexcCritical4" xfId="940"/>
    <cellStyle name="SAPBEXexcCritical4 2" xfId="941"/>
    <cellStyle name="SAPBEXexcCritical4 2 2" xfId="942"/>
    <cellStyle name="SAPBEXexcCritical4 2 2 2" xfId="943"/>
    <cellStyle name="SAPBEXexcCritical4 2 2 3" xfId="944"/>
    <cellStyle name="SAPBEXexcCritical4 2 2 4" xfId="945"/>
    <cellStyle name="SAPBEXexcCritical4 2 3" xfId="946"/>
    <cellStyle name="SAPBEXexcCritical4 2 4" xfId="947"/>
    <cellStyle name="SAPBEXexcCritical4 2 5" xfId="948"/>
    <cellStyle name="SAPBEXexcCritical4 3" xfId="949"/>
    <cellStyle name="SAPBEXexcCritical4 3 2" xfId="950"/>
    <cellStyle name="SAPBEXexcCritical4 3 2 2" xfId="951"/>
    <cellStyle name="SAPBEXexcCritical4 3 2 3" xfId="952"/>
    <cellStyle name="SAPBEXexcCritical4 3 2 4" xfId="953"/>
    <cellStyle name="SAPBEXexcCritical4 3 3" xfId="954"/>
    <cellStyle name="SAPBEXexcCritical4 3 4" xfId="955"/>
    <cellStyle name="SAPBEXexcCritical4 3 5" xfId="956"/>
    <cellStyle name="SAPBEXexcCritical4 4" xfId="957"/>
    <cellStyle name="SAPBEXexcCritical4 4 2" xfId="958"/>
    <cellStyle name="SAPBEXexcCritical4 4 3" xfId="959"/>
    <cellStyle name="SAPBEXexcCritical4 4 4" xfId="960"/>
    <cellStyle name="SAPBEXexcCritical4 5" xfId="961"/>
    <cellStyle name="SAPBEXexcCritical4 6" xfId="962"/>
    <cellStyle name="SAPBEXexcCritical4 7" xfId="963"/>
    <cellStyle name="SAPBEXexcCritical5" xfId="964"/>
    <cellStyle name="SAPBEXexcCritical5 2" xfId="965"/>
    <cellStyle name="SAPBEXexcCritical5 2 2" xfId="966"/>
    <cellStyle name="SAPBEXexcCritical5 2 2 2" xfId="967"/>
    <cellStyle name="SAPBEXexcCritical5 2 2 3" xfId="968"/>
    <cellStyle name="SAPBEXexcCritical5 2 2 4" xfId="969"/>
    <cellStyle name="SAPBEXexcCritical5 2 3" xfId="970"/>
    <cellStyle name="SAPBEXexcCritical5 2 4" xfId="971"/>
    <cellStyle name="SAPBEXexcCritical5 2 5" xfId="972"/>
    <cellStyle name="SAPBEXexcCritical5 3" xfId="973"/>
    <cellStyle name="SAPBEXexcCritical5 3 2" xfId="974"/>
    <cellStyle name="SAPBEXexcCritical5 3 2 2" xfId="975"/>
    <cellStyle name="SAPBEXexcCritical5 3 2 3" xfId="976"/>
    <cellStyle name="SAPBEXexcCritical5 3 2 4" xfId="977"/>
    <cellStyle name="SAPBEXexcCritical5 3 3" xfId="978"/>
    <cellStyle name="SAPBEXexcCritical5 3 4" xfId="979"/>
    <cellStyle name="SAPBEXexcCritical5 3 5" xfId="980"/>
    <cellStyle name="SAPBEXexcCritical5 4" xfId="981"/>
    <cellStyle name="SAPBEXexcCritical5 4 2" xfId="982"/>
    <cellStyle name="SAPBEXexcCritical5 4 3" xfId="983"/>
    <cellStyle name="SAPBEXexcCritical5 4 4" xfId="984"/>
    <cellStyle name="SAPBEXexcCritical5 5" xfId="985"/>
    <cellStyle name="SAPBEXexcCritical5 6" xfId="986"/>
    <cellStyle name="SAPBEXexcCritical5 7" xfId="987"/>
    <cellStyle name="SAPBEXexcCritical6" xfId="988"/>
    <cellStyle name="SAPBEXexcCritical6 2" xfId="989"/>
    <cellStyle name="SAPBEXexcCritical6 2 2" xfId="990"/>
    <cellStyle name="SAPBEXexcCritical6 2 2 2" xfId="991"/>
    <cellStyle name="SAPBEXexcCritical6 2 2 3" xfId="992"/>
    <cellStyle name="SAPBEXexcCritical6 2 2 4" xfId="993"/>
    <cellStyle name="SAPBEXexcCritical6 2 3" xfId="994"/>
    <cellStyle name="SAPBEXexcCritical6 2 4" xfId="995"/>
    <cellStyle name="SAPBEXexcCritical6 2 5" xfId="996"/>
    <cellStyle name="SAPBEXexcCritical6 3" xfId="997"/>
    <cellStyle name="SAPBEXexcCritical6 3 2" xfId="998"/>
    <cellStyle name="SAPBEXexcCritical6 3 2 2" xfId="999"/>
    <cellStyle name="SAPBEXexcCritical6 3 2 3" xfId="1000"/>
    <cellStyle name="SAPBEXexcCritical6 3 2 4" xfId="1001"/>
    <cellStyle name="SAPBEXexcCritical6 3 3" xfId="1002"/>
    <cellStyle name="SAPBEXexcCritical6 3 4" xfId="1003"/>
    <cellStyle name="SAPBEXexcCritical6 3 5" xfId="1004"/>
    <cellStyle name="SAPBEXexcCritical6 4" xfId="1005"/>
    <cellStyle name="SAPBEXexcCritical6 4 2" xfId="1006"/>
    <cellStyle name="SAPBEXexcCritical6 4 3" xfId="1007"/>
    <cellStyle name="SAPBEXexcCritical6 4 4" xfId="1008"/>
    <cellStyle name="SAPBEXexcCritical6 5" xfId="1009"/>
    <cellStyle name="SAPBEXexcCritical6 6" xfId="1010"/>
    <cellStyle name="SAPBEXexcCritical6 7" xfId="1011"/>
    <cellStyle name="SAPBEXexcGood1" xfId="1012"/>
    <cellStyle name="SAPBEXexcGood1 2" xfId="1013"/>
    <cellStyle name="SAPBEXexcGood1 2 2" xfId="1014"/>
    <cellStyle name="SAPBEXexcGood1 2 2 2" xfId="1015"/>
    <cellStyle name="SAPBEXexcGood1 2 2 3" xfId="1016"/>
    <cellStyle name="SAPBEXexcGood1 2 2 4" xfId="1017"/>
    <cellStyle name="SAPBEXexcGood1 2 3" xfId="1018"/>
    <cellStyle name="SAPBEXexcGood1 2 4" xfId="1019"/>
    <cellStyle name="SAPBEXexcGood1 2 5" xfId="1020"/>
    <cellStyle name="SAPBEXexcGood1 3" xfId="1021"/>
    <cellStyle name="SAPBEXexcGood1 3 2" xfId="1022"/>
    <cellStyle name="SAPBEXexcGood1 3 2 2" xfId="1023"/>
    <cellStyle name="SAPBEXexcGood1 3 2 3" xfId="1024"/>
    <cellStyle name="SAPBEXexcGood1 3 2 4" xfId="1025"/>
    <cellStyle name="SAPBEXexcGood1 3 3" xfId="1026"/>
    <cellStyle name="SAPBEXexcGood1 3 4" xfId="1027"/>
    <cellStyle name="SAPBEXexcGood1 3 5" xfId="1028"/>
    <cellStyle name="SAPBEXexcGood1 4" xfId="1029"/>
    <cellStyle name="SAPBEXexcGood1 4 2" xfId="1030"/>
    <cellStyle name="SAPBEXexcGood1 4 3" xfId="1031"/>
    <cellStyle name="SAPBEXexcGood1 4 4" xfId="1032"/>
    <cellStyle name="SAPBEXexcGood1 5" xfId="1033"/>
    <cellStyle name="SAPBEXexcGood1 6" xfId="1034"/>
    <cellStyle name="SAPBEXexcGood1 7" xfId="1035"/>
    <cellStyle name="SAPBEXexcGood2" xfId="1036"/>
    <cellStyle name="SAPBEXexcGood2 2" xfId="1037"/>
    <cellStyle name="SAPBEXexcGood2 2 2" xfId="1038"/>
    <cellStyle name="SAPBEXexcGood2 2 2 2" xfId="1039"/>
    <cellStyle name="SAPBEXexcGood2 2 2 3" xfId="1040"/>
    <cellStyle name="SAPBEXexcGood2 2 2 4" xfId="1041"/>
    <cellStyle name="SAPBEXexcGood2 2 3" xfId="1042"/>
    <cellStyle name="SAPBEXexcGood2 2 4" xfId="1043"/>
    <cellStyle name="SAPBEXexcGood2 2 5" xfId="1044"/>
    <cellStyle name="SAPBEXexcGood2 3" xfId="1045"/>
    <cellStyle name="SAPBEXexcGood2 3 2" xfId="1046"/>
    <cellStyle name="SAPBEXexcGood2 3 2 2" xfId="1047"/>
    <cellStyle name="SAPBEXexcGood2 3 2 3" xfId="1048"/>
    <cellStyle name="SAPBEXexcGood2 3 2 4" xfId="1049"/>
    <cellStyle name="SAPBEXexcGood2 3 3" xfId="1050"/>
    <cellStyle name="SAPBEXexcGood2 3 4" xfId="1051"/>
    <cellStyle name="SAPBEXexcGood2 3 5" xfId="1052"/>
    <cellStyle name="SAPBEXexcGood2 4" xfId="1053"/>
    <cellStyle name="SAPBEXexcGood2 4 2" xfId="1054"/>
    <cellStyle name="SAPBEXexcGood2 4 3" xfId="1055"/>
    <cellStyle name="SAPBEXexcGood2 4 4" xfId="1056"/>
    <cellStyle name="SAPBEXexcGood2 5" xfId="1057"/>
    <cellStyle name="SAPBEXexcGood2 6" xfId="1058"/>
    <cellStyle name="SAPBEXexcGood2 7" xfId="1059"/>
    <cellStyle name="SAPBEXexcGood3" xfId="1060"/>
    <cellStyle name="SAPBEXexcGood3 2" xfId="1061"/>
    <cellStyle name="SAPBEXexcGood3 2 2" xfId="1062"/>
    <cellStyle name="SAPBEXexcGood3 2 2 2" xfId="1063"/>
    <cellStyle name="SAPBEXexcGood3 2 2 3" xfId="1064"/>
    <cellStyle name="SAPBEXexcGood3 2 2 4" xfId="1065"/>
    <cellStyle name="SAPBEXexcGood3 2 3" xfId="1066"/>
    <cellStyle name="SAPBEXexcGood3 2 4" xfId="1067"/>
    <cellStyle name="SAPBEXexcGood3 2 5" xfId="1068"/>
    <cellStyle name="SAPBEXexcGood3 3" xfId="1069"/>
    <cellStyle name="SAPBEXexcGood3 3 2" xfId="1070"/>
    <cellStyle name="SAPBEXexcGood3 3 2 2" xfId="1071"/>
    <cellStyle name="SAPBEXexcGood3 3 2 3" xfId="1072"/>
    <cellStyle name="SAPBEXexcGood3 3 2 4" xfId="1073"/>
    <cellStyle name="SAPBEXexcGood3 3 3" xfId="1074"/>
    <cellStyle name="SAPBEXexcGood3 3 4" xfId="1075"/>
    <cellStyle name="SAPBEXexcGood3 3 5" xfId="1076"/>
    <cellStyle name="SAPBEXexcGood3 4" xfId="1077"/>
    <cellStyle name="SAPBEXexcGood3 4 2" xfId="1078"/>
    <cellStyle name="SAPBEXexcGood3 4 3" xfId="1079"/>
    <cellStyle name="SAPBEXexcGood3 4 4" xfId="1080"/>
    <cellStyle name="SAPBEXexcGood3 5" xfId="1081"/>
    <cellStyle name="SAPBEXexcGood3 6" xfId="1082"/>
    <cellStyle name="SAPBEXexcGood3 7" xfId="1083"/>
    <cellStyle name="SAPBEXfilterDrill" xfId="1084"/>
    <cellStyle name="SAPBEXfilterDrill 2" xfId="1085"/>
    <cellStyle name="SAPBEXfilterDrill 3" xfId="1086"/>
    <cellStyle name="SAPBEXfilterDrill 3 2" xfId="1087"/>
    <cellStyle name="SAPBEXfilterDrill 3 2 2" xfId="1088"/>
    <cellStyle name="SAPBEXfilterDrill 3 2 3" xfId="1089"/>
    <cellStyle name="SAPBEXfilterDrill 3 2 4" xfId="1090"/>
    <cellStyle name="SAPBEXfilterDrill 3 3" xfId="1091"/>
    <cellStyle name="SAPBEXfilterDrill 3 4" xfId="1092"/>
    <cellStyle name="SAPBEXfilterDrill 3 5" xfId="1093"/>
    <cellStyle name="SAPBEXfilterDrill 4" xfId="1094"/>
    <cellStyle name="SAPBEXfilterDrill 4 2" xfId="1095"/>
    <cellStyle name="SAPBEXfilterDrill 4 3" xfId="1096"/>
    <cellStyle name="SAPBEXfilterDrill 4 4" xfId="1097"/>
    <cellStyle name="SAPBEXfilterDrill 5" xfId="1098"/>
    <cellStyle name="SAPBEXfilterDrill 6" xfId="1099"/>
    <cellStyle name="SAPBEXfilterDrill 7" xfId="1100"/>
    <cellStyle name="SAPBEXfilterItem" xfId="1101"/>
    <cellStyle name="SAPBEXfilterItem 2" xfId="1102"/>
    <cellStyle name="SAPBEXfilterItem 3" xfId="1103"/>
    <cellStyle name="SAPBEXfilterItem 4" xfId="1104"/>
    <cellStyle name="SAPBEXfilterItem 5" xfId="1105"/>
    <cellStyle name="SAPBEXfilterText" xfId="1106"/>
    <cellStyle name="SAPBEXfilterText 2" xfId="1107"/>
    <cellStyle name="SAPBEXformats" xfId="1108"/>
    <cellStyle name="SAPBEXformats 2" xfId="1109"/>
    <cellStyle name="SAPBEXformats 2 2" xfId="1110"/>
    <cellStyle name="SAPBEXformats 2 2 2" xfId="1111"/>
    <cellStyle name="SAPBEXformats 2 2 2 2" xfId="1112"/>
    <cellStyle name="SAPBEXformats 2 2 2 3" xfId="1113"/>
    <cellStyle name="SAPBEXformats 2 2 2 4" xfId="1114"/>
    <cellStyle name="SAPBEXformats 2 2 3" xfId="1115"/>
    <cellStyle name="SAPBEXformats 2 2 4" xfId="1116"/>
    <cellStyle name="SAPBEXformats 2 2 5" xfId="1117"/>
    <cellStyle name="SAPBEXformats 2 3" xfId="1118"/>
    <cellStyle name="SAPBEXformats 2 3 2" xfId="1119"/>
    <cellStyle name="SAPBEXformats 2 3 3" xfId="1120"/>
    <cellStyle name="SAPBEXformats 2 3 4" xfId="1121"/>
    <cellStyle name="SAPBEXformats 2 4" xfId="1122"/>
    <cellStyle name="SAPBEXformats 2 5" xfId="1123"/>
    <cellStyle name="SAPBEXformats 2 6" xfId="1124"/>
    <cellStyle name="SAPBEXformats 3" xfId="1125"/>
    <cellStyle name="SAPBEXformats 3 2" xfId="1126"/>
    <cellStyle name="SAPBEXformats 3 2 2" xfId="1127"/>
    <cellStyle name="SAPBEXformats 3 2 3" xfId="1128"/>
    <cellStyle name="SAPBEXformats 3 2 4" xfId="1129"/>
    <cellStyle name="SAPBEXformats 3 3" xfId="1130"/>
    <cellStyle name="SAPBEXformats 3 4" xfId="1131"/>
    <cellStyle name="SAPBEXformats 3 5" xfId="1132"/>
    <cellStyle name="SAPBEXformats 4" xfId="1133"/>
    <cellStyle name="SAPBEXformats 4 2" xfId="1134"/>
    <cellStyle name="SAPBEXformats 4 2 2" xfId="1135"/>
    <cellStyle name="SAPBEXformats 4 2 3" xfId="1136"/>
    <cellStyle name="SAPBEXformats 4 2 4" xfId="1137"/>
    <cellStyle name="SAPBEXformats 4 3" xfId="1138"/>
    <cellStyle name="SAPBEXformats 4 4" xfId="1139"/>
    <cellStyle name="SAPBEXformats 4 5" xfId="1140"/>
    <cellStyle name="SAPBEXformats 5" xfId="1141"/>
    <cellStyle name="SAPBEXformats 5 2" xfId="1142"/>
    <cellStyle name="SAPBEXformats 5 3" xfId="1143"/>
    <cellStyle name="SAPBEXformats 5 4" xfId="1144"/>
    <cellStyle name="SAPBEXformats 6" xfId="1145"/>
    <cellStyle name="SAPBEXformats 7" xfId="1146"/>
    <cellStyle name="SAPBEXformats 8" xfId="1147"/>
    <cellStyle name="SAPBEXformats_10-28-10" xfId="1148"/>
    <cellStyle name="SAPBEXheaderItem" xfId="1149"/>
    <cellStyle name="SAPBEXheaderItem 2" xfId="1150"/>
    <cellStyle name="SAPBEXheaderItem 2 2" xfId="1151"/>
    <cellStyle name="SAPBEXheaderItem 2 2 2" xfId="1152"/>
    <cellStyle name="SAPBEXheaderItem 2 2 2 2" xfId="1153"/>
    <cellStyle name="SAPBEXheaderItem 2 2 2 3" xfId="1154"/>
    <cellStyle name="SAPBEXheaderItem 2 2 2 4" xfId="1155"/>
    <cellStyle name="SAPBEXheaderItem 2 2 3" xfId="1156"/>
    <cellStyle name="SAPBEXheaderItem 2 2 4" xfId="1157"/>
    <cellStyle name="SAPBEXheaderItem 2 2 5" xfId="1158"/>
    <cellStyle name="SAPBEXheaderItem 2 3" xfId="1159"/>
    <cellStyle name="SAPBEXheaderItem 2 3 2" xfId="1160"/>
    <cellStyle name="SAPBEXheaderItem 2 3 3" xfId="1161"/>
    <cellStyle name="SAPBEXheaderItem 2 3 4" xfId="1162"/>
    <cellStyle name="SAPBEXheaderItem 2 4" xfId="1163"/>
    <cellStyle name="SAPBEXheaderItem 2 5" xfId="1164"/>
    <cellStyle name="SAPBEXheaderItem 2 6" xfId="1165"/>
    <cellStyle name="SAPBEXheaderItem 3" xfId="1166"/>
    <cellStyle name="SAPBEXheaderItem 3 2" xfId="1167"/>
    <cellStyle name="SAPBEXheaderItem 3 2 2" xfId="1168"/>
    <cellStyle name="SAPBEXheaderItem 3 2 3" xfId="1169"/>
    <cellStyle name="SAPBEXheaderItem 3 2 4" xfId="1170"/>
    <cellStyle name="SAPBEXheaderItem 3 3" xfId="1171"/>
    <cellStyle name="SAPBEXheaderItem 3 4" xfId="1172"/>
    <cellStyle name="SAPBEXheaderItem 3 5" xfId="1173"/>
    <cellStyle name="SAPBEXheaderItem 4" xfId="1174"/>
    <cellStyle name="SAPBEXheaderItem 4 2" xfId="1175"/>
    <cellStyle name="SAPBEXheaderItem 4 3" xfId="1176"/>
    <cellStyle name="SAPBEXheaderItem 4 4" xfId="1177"/>
    <cellStyle name="SAPBEXheaderItem 5" xfId="1178"/>
    <cellStyle name="SAPBEXheaderItem 6" xfId="1179"/>
    <cellStyle name="SAPBEXheaderItem 7" xfId="1180"/>
    <cellStyle name="SAPBEXheaderText" xfId="1181"/>
    <cellStyle name="SAPBEXheaderText 2" xfId="1182"/>
    <cellStyle name="SAPBEXheaderText 2 2" xfId="1183"/>
    <cellStyle name="SAPBEXheaderText 2 2 2" xfId="1184"/>
    <cellStyle name="SAPBEXheaderText 2 2 2 2" xfId="1185"/>
    <cellStyle name="SAPBEXheaderText 2 2 2 3" xfId="1186"/>
    <cellStyle name="SAPBEXheaderText 2 2 2 4" xfId="1187"/>
    <cellStyle name="SAPBEXheaderText 2 2 3" xfId="1188"/>
    <cellStyle name="SAPBEXheaderText 2 2 4" xfId="1189"/>
    <cellStyle name="SAPBEXheaderText 2 2 5" xfId="1190"/>
    <cellStyle name="SAPBEXheaderText 2 3" xfId="1191"/>
    <cellStyle name="SAPBEXheaderText 2 3 2" xfId="1192"/>
    <cellStyle name="SAPBEXheaderText 2 3 3" xfId="1193"/>
    <cellStyle name="SAPBEXheaderText 2 3 4" xfId="1194"/>
    <cellStyle name="SAPBEXheaderText 2 4" xfId="1195"/>
    <cellStyle name="SAPBEXheaderText 2 5" xfId="1196"/>
    <cellStyle name="SAPBEXheaderText 2 6" xfId="1197"/>
    <cellStyle name="SAPBEXheaderText 3" xfId="1198"/>
    <cellStyle name="SAPBEXheaderText 3 2" xfId="1199"/>
    <cellStyle name="SAPBEXheaderText 3 2 2" xfId="1200"/>
    <cellStyle name="SAPBEXheaderText 3 2 3" xfId="1201"/>
    <cellStyle name="SAPBEXheaderText 3 2 4" xfId="1202"/>
    <cellStyle name="SAPBEXheaderText 3 3" xfId="1203"/>
    <cellStyle name="SAPBEXheaderText 3 4" xfId="1204"/>
    <cellStyle name="SAPBEXheaderText 3 5" xfId="1205"/>
    <cellStyle name="SAPBEXheaderText 4" xfId="1206"/>
    <cellStyle name="SAPBEXheaderText 4 2" xfId="1207"/>
    <cellStyle name="SAPBEXheaderText 4 3" xfId="1208"/>
    <cellStyle name="SAPBEXheaderText 4 4" xfId="1209"/>
    <cellStyle name="SAPBEXheaderText 5" xfId="1210"/>
    <cellStyle name="SAPBEXheaderText 6" xfId="1211"/>
    <cellStyle name="SAPBEXheaderText 7" xfId="1212"/>
    <cellStyle name="SAPBEXHLevel0" xfId="1213"/>
    <cellStyle name="SAPBEXHLevel0 2" xfId="1214"/>
    <cellStyle name="SAPBEXHLevel0 2 2" xfId="1215"/>
    <cellStyle name="SAPBEXHLevel0 2 2 2" xfId="1216"/>
    <cellStyle name="SAPBEXHLevel0 2 2 2 2" xfId="1217"/>
    <cellStyle name="SAPBEXHLevel0 2 2 2 3" xfId="1218"/>
    <cellStyle name="SAPBEXHLevel0 2 2 2 4" xfId="1219"/>
    <cellStyle name="SAPBEXHLevel0 2 2 3" xfId="1220"/>
    <cellStyle name="SAPBEXHLevel0 2 2 4" xfId="1221"/>
    <cellStyle name="SAPBEXHLevel0 2 2 5" xfId="1222"/>
    <cellStyle name="SAPBEXHLevel0 2 3" xfId="1223"/>
    <cellStyle name="SAPBEXHLevel0 2 3 2" xfId="1224"/>
    <cellStyle name="SAPBEXHLevel0 2 3 3" xfId="1225"/>
    <cellStyle name="SAPBEXHLevel0 2 3 4" xfId="1226"/>
    <cellStyle name="SAPBEXHLevel0 2 4" xfId="1227"/>
    <cellStyle name="SAPBEXHLevel0 2 5" xfId="1228"/>
    <cellStyle name="SAPBEXHLevel0 2 6" xfId="1229"/>
    <cellStyle name="SAPBEXHLevel0 3" xfId="1230"/>
    <cellStyle name="SAPBEXHLevel0 3 2" xfId="1231"/>
    <cellStyle name="SAPBEXHLevel0 3 2 2" xfId="1232"/>
    <cellStyle name="SAPBEXHLevel0 3 2 3" xfId="1233"/>
    <cellStyle name="SAPBEXHLevel0 3 2 4" xfId="1234"/>
    <cellStyle name="SAPBEXHLevel0 3 3" xfId="1235"/>
    <cellStyle name="SAPBEXHLevel0 3 4" xfId="1236"/>
    <cellStyle name="SAPBEXHLevel0 3 5" xfId="1237"/>
    <cellStyle name="SAPBEXHLevel0 4" xfId="1238"/>
    <cellStyle name="SAPBEXHLevel0 4 2" xfId="1239"/>
    <cellStyle name="SAPBEXHLevel0 4 2 2" xfId="1240"/>
    <cellStyle name="SAPBEXHLevel0 4 2 3" xfId="1241"/>
    <cellStyle name="SAPBEXHLevel0 4 2 4" xfId="1242"/>
    <cellStyle name="SAPBEXHLevel0 4 3" xfId="1243"/>
    <cellStyle name="SAPBEXHLevel0 4 4" xfId="1244"/>
    <cellStyle name="SAPBEXHLevel0 4 5" xfId="1245"/>
    <cellStyle name="SAPBEXHLevel0 5" xfId="1246"/>
    <cellStyle name="SAPBEXHLevel0 5 2" xfId="1247"/>
    <cellStyle name="SAPBEXHLevel0 5 3" xfId="1248"/>
    <cellStyle name="SAPBEXHLevel0 5 4" xfId="1249"/>
    <cellStyle name="SAPBEXHLevel0 6" xfId="1250"/>
    <cellStyle name="SAPBEXHLevel0 7" xfId="1251"/>
    <cellStyle name="SAPBEXHLevel0 8" xfId="1252"/>
    <cellStyle name="SAPBEXHLevel0_10-28-10" xfId="1253"/>
    <cellStyle name="SAPBEXHLevel0X" xfId="1254"/>
    <cellStyle name="SAPBEXHLevel0X 2" xfId="1255"/>
    <cellStyle name="SAPBEXHLevel0X 2 2" xfId="1256"/>
    <cellStyle name="SAPBEXHLevel0X 2 2 2" xfId="1257"/>
    <cellStyle name="SAPBEXHLevel0X 2 2 2 2" xfId="1258"/>
    <cellStyle name="SAPBEXHLevel0X 2 2 2 3" xfId="1259"/>
    <cellStyle name="SAPBEXHLevel0X 2 2 2 4" xfId="1260"/>
    <cellStyle name="SAPBEXHLevel0X 2 2 3" xfId="1261"/>
    <cellStyle name="SAPBEXHLevel0X 2 2 4" xfId="1262"/>
    <cellStyle name="SAPBEXHLevel0X 2 2 5" xfId="1263"/>
    <cellStyle name="SAPBEXHLevel0X 2 3" xfId="1264"/>
    <cellStyle name="SAPBEXHLevel0X 2 3 2" xfId="1265"/>
    <cellStyle name="SAPBEXHLevel0X 2 3 3" xfId="1266"/>
    <cellStyle name="SAPBEXHLevel0X 2 3 4" xfId="1267"/>
    <cellStyle name="SAPBEXHLevel0X 2 4" xfId="1268"/>
    <cellStyle name="SAPBEXHLevel0X 2 5" xfId="1269"/>
    <cellStyle name="SAPBEXHLevel0X 2 6" xfId="1270"/>
    <cellStyle name="SAPBEXHLevel0X 3" xfId="1271"/>
    <cellStyle name="SAPBEXHLevel0X 3 2" xfId="1272"/>
    <cellStyle name="SAPBEXHLevel0X 3 2 2" xfId="1273"/>
    <cellStyle name="SAPBEXHLevel0X 3 2 3" xfId="1274"/>
    <cellStyle name="SAPBEXHLevel0X 3 2 4" xfId="1275"/>
    <cellStyle name="SAPBEXHLevel0X 3 3" xfId="1276"/>
    <cellStyle name="SAPBEXHLevel0X 3 4" xfId="1277"/>
    <cellStyle name="SAPBEXHLevel0X 3 5" xfId="1278"/>
    <cellStyle name="SAPBEXHLevel0X 4" xfId="1279"/>
    <cellStyle name="SAPBEXHLevel0X 4 2" xfId="1280"/>
    <cellStyle name="SAPBEXHLevel0X 4 2 2" xfId="1281"/>
    <cellStyle name="SAPBEXHLevel0X 4 2 3" xfId="1282"/>
    <cellStyle name="SAPBEXHLevel0X 4 2 4" xfId="1283"/>
    <cellStyle name="SAPBEXHLevel0X 4 3" xfId="1284"/>
    <cellStyle name="SAPBEXHLevel0X 4 4" xfId="1285"/>
    <cellStyle name="SAPBEXHLevel0X 4 5" xfId="1286"/>
    <cellStyle name="SAPBEXHLevel0X 5" xfId="1287"/>
    <cellStyle name="SAPBEXHLevel0X 5 2" xfId="1288"/>
    <cellStyle name="SAPBEXHLevel0X 5 3" xfId="1289"/>
    <cellStyle name="SAPBEXHLevel0X 5 4" xfId="1290"/>
    <cellStyle name="SAPBEXHLevel0X 6" xfId="1291"/>
    <cellStyle name="SAPBEXHLevel0X 7" xfId="1292"/>
    <cellStyle name="SAPBEXHLevel0X 8" xfId="1293"/>
    <cellStyle name="SAPBEXHLevel0X_10-28-10" xfId="1294"/>
    <cellStyle name="SAPBEXHLevel1" xfId="1295"/>
    <cellStyle name="SAPBEXHLevel1 2" xfId="1296"/>
    <cellStyle name="SAPBEXHLevel1 2 2" xfId="1297"/>
    <cellStyle name="SAPBEXHLevel1 2 2 2" xfId="1298"/>
    <cellStyle name="SAPBEXHLevel1 2 2 2 2" xfId="1299"/>
    <cellStyle name="SAPBEXHLevel1 2 2 2 3" xfId="1300"/>
    <cellStyle name="SAPBEXHLevel1 2 2 2 4" xfId="1301"/>
    <cellStyle name="SAPBEXHLevel1 2 2 3" xfId="1302"/>
    <cellStyle name="SAPBEXHLevel1 2 2 4" xfId="1303"/>
    <cellStyle name="SAPBEXHLevel1 2 2 5" xfId="1304"/>
    <cellStyle name="SAPBEXHLevel1 2 3" xfId="1305"/>
    <cellStyle name="SAPBEXHLevel1 2 3 2" xfId="1306"/>
    <cellStyle name="SAPBEXHLevel1 2 3 3" xfId="1307"/>
    <cellStyle name="SAPBEXHLevel1 2 3 4" xfId="1308"/>
    <cellStyle name="SAPBEXHLevel1 2 4" xfId="1309"/>
    <cellStyle name="SAPBEXHLevel1 2 5" xfId="1310"/>
    <cellStyle name="SAPBEXHLevel1 2 6" xfId="1311"/>
    <cellStyle name="SAPBEXHLevel1 3" xfId="1312"/>
    <cellStyle name="SAPBEXHLevel1 3 2" xfId="1313"/>
    <cellStyle name="SAPBEXHLevel1 3 2 2" xfId="1314"/>
    <cellStyle name="SAPBEXHLevel1 3 2 3" xfId="1315"/>
    <cellStyle name="SAPBEXHLevel1 3 2 4" xfId="1316"/>
    <cellStyle name="SAPBEXHLevel1 3 3" xfId="1317"/>
    <cellStyle name="SAPBEXHLevel1 3 4" xfId="1318"/>
    <cellStyle name="SAPBEXHLevel1 3 5" xfId="1319"/>
    <cellStyle name="SAPBEXHLevel1 4" xfId="1320"/>
    <cellStyle name="SAPBEXHLevel1 4 2" xfId="1321"/>
    <cellStyle name="SAPBEXHLevel1 4 2 2" xfId="1322"/>
    <cellStyle name="SAPBEXHLevel1 4 2 3" xfId="1323"/>
    <cellStyle name="SAPBEXHLevel1 4 2 4" xfId="1324"/>
    <cellStyle name="SAPBEXHLevel1 4 3" xfId="1325"/>
    <cellStyle name="SAPBEXHLevel1 4 4" xfId="1326"/>
    <cellStyle name="SAPBEXHLevel1 4 5" xfId="1327"/>
    <cellStyle name="SAPBEXHLevel1 5" xfId="1328"/>
    <cellStyle name="SAPBEXHLevel1 5 2" xfId="1329"/>
    <cellStyle name="SAPBEXHLevel1 5 3" xfId="1330"/>
    <cellStyle name="SAPBEXHLevel1 5 4" xfId="1331"/>
    <cellStyle name="SAPBEXHLevel1 6" xfId="1332"/>
    <cellStyle name="SAPBEXHLevel1 7" xfId="1333"/>
    <cellStyle name="SAPBEXHLevel1 8" xfId="1334"/>
    <cellStyle name="SAPBEXHLevel1_10-28-10" xfId="1335"/>
    <cellStyle name="SAPBEXHLevel1X" xfId="1336"/>
    <cellStyle name="SAPBEXHLevel1X 2" xfId="1337"/>
    <cellStyle name="SAPBEXHLevel1X 2 2" xfId="1338"/>
    <cellStyle name="SAPBEXHLevel1X 2 2 2" xfId="1339"/>
    <cellStyle name="SAPBEXHLevel1X 2 2 2 2" xfId="1340"/>
    <cellStyle name="SAPBEXHLevel1X 2 2 2 3" xfId="1341"/>
    <cellStyle name="SAPBEXHLevel1X 2 2 2 4" xfId="1342"/>
    <cellStyle name="SAPBEXHLevel1X 2 2 3" xfId="1343"/>
    <cellStyle name="SAPBEXHLevel1X 2 2 4" xfId="1344"/>
    <cellStyle name="SAPBEXHLevel1X 2 2 5" xfId="1345"/>
    <cellStyle name="SAPBEXHLevel1X 2 3" xfId="1346"/>
    <cellStyle name="SAPBEXHLevel1X 2 3 2" xfId="1347"/>
    <cellStyle name="SAPBEXHLevel1X 2 3 3" xfId="1348"/>
    <cellStyle name="SAPBEXHLevel1X 2 3 4" xfId="1349"/>
    <cellStyle name="SAPBEXHLevel1X 2 4" xfId="1350"/>
    <cellStyle name="SAPBEXHLevel1X 2 5" xfId="1351"/>
    <cellStyle name="SAPBEXHLevel1X 2 6" xfId="1352"/>
    <cellStyle name="SAPBEXHLevel1X 3" xfId="1353"/>
    <cellStyle name="SAPBEXHLevel1X 3 2" xfId="1354"/>
    <cellStyle name="SAPBEXHLevel1X 3 2 2" xfId="1355"/>
    <cellStyle name="SAPBEXHLevel1X 3 2 3" xfId="1356"/>
    <cellStyle name="SAPBEXHLevel1X 3 2 4" xfId="1357"/>
    <cellStyle name="SAPBEXHLevel1X 3 3" xfId="1358"/>
    <cellStyle name="SAPBEXHLevel1X 3 4" xfId="1359"/>
    <cellStyle name="SAPBEXHLevel1X 3 5" xfId="1360"/>
    <cellStyle name="SAPBEXHLevel1X 4" xfId="1361"/>
    <cellStyle name="SAPBEXHLevel1X 4 2" xfId="1362"/>
    <cellStyle name="SAPBEXHLevel1X 4 2 2" xfId="1363"/>
    <cellStyle name="SAPBEXHLevel1X 4 2 3" xfId="1364"/>
    <cellStyle name="SAPBEXHLevel1X 4 2 4" xfId="1365"/>
    <cellStyle name="SAPBEXHLevel1X 4 3" xfId="1366"/>
    <cellStyle name="SAPBEXHLevel1X 4 4" xfId="1367"/>
    <cellStyle name="SAPBEXHLevel1X 4 5" xfId="1368"/>
    <cellStyle name="SAPBEXHLevel1X 5" xfId="1369"/>
    <cellStyle name="SAPBEXHLevel1X 5 2" xfId="1370"/>
    <cellStyle name="SAPBEXHLevel1X 5 3" xfId="1371"/>
    <cellStyle name="SAPBEXHLevel1X 5 4" xfId="1372"/>
    <cellStyle name="SAPBEXHLevel1X 6" xfId="1373"/>
    <cellStyle name="SAPBEXHLevel1X 7" xfId="1374"/>
    <cellStyle name="SAPBEXHLevel1X 8" xfId="1375"/>
    <cellStyle name="SAPBEXHLevel1X_10-28-10" xfId="1376"/>
    <cellStyle name="SAPBEXHLevel2" xfId="1377"/>
    <cellStyle name="SAPBEXHLevel2 2" xfId="1378"/>
    <cellStyle name="SAPBEXHLevel2 2 2" xfId="1379"/>
    <cellStyle name="SAPBEXHLevel2 2 2 2" xfId="1380"/>
    <cellStyle name="SAPBEXHLevel2 2 2 2 2" xfId="1381"/>
    <cellStyle name="SAPBEXHLevel2 2 2 2 3" xfId="1382"/>
    <cellStyle name="SAPBEXHLevel2 2 2 2 4" xfId="1383"/>
    <cellStyle name="SAPBEXHLevel2 2 2 3" xfId="1384"/>
    <cellStyle name="SAPBEXHLevel2 2 2 4" xfId="1385"/>
    <cellStyle name="SAPBEXHLevel2 2 2 5" xfId="1386"/>
    <cellStyle name="SAPBEXHLevel2 2 3" xfId="1387"/>
    <cellStyle name="SAPBEXHLevel2 2 3 2" xfId="1388"/>
    <cellStyle name="SAPBEXHLevel2 2 3 3" xfId="1389"/>
    <cellStyle name="SAPBEXHLevel2 2 3 4" xfId="1390"/>
    <cellStyle name="SAPBEXHLevel2 2 4" xfId="1391"/>
    <cellStyle name="SAPBEXHLevel2 2 5" xfId="1392"/>
    <cellStyle name="SAPBEXHLevel2 2 6" xfId="1393"/>
    <cellStyle name="SAPBEXHLevel2 3" xfId="1394"/>
    <cellStyle name="SAPBEXHLevel2 3 2" xfId="1395"/>
    <cellStyle name="SAPBEXHLevel2 3 2 2" xfId="1396"/>
    <cellStyle name="SAPBEXHLevel2 3 2 3" xfId="1397"/>
    <cellStyle name="SAPBEXHLevel2 3 2 4" xfId="1398"/>
    <cellStyle name="SAPBEXHLevel2 3 3" xfId="1399"/>
    <cellStyle name="SAPBEXHLevel2 3 4" xfId="1400"/>
    <cellStyle name="SAPBEXHLevel2 3 5" xfId="1401"/>
    <cellStyle name="SAPBEXHLevel2 4" xfId="1402"/>
    <cellStyle name="SAPBEXHLevel2 4 2" xfId="1403"/>
    <cellStyle name="SAPBEXHLevel2 4 2 2" xfId="1404"/>
    <cellStyle name="SAPBEXHLevel2 4 2 3" xfId="1405"/>
    <cellStyle name="SAPBEXHLevel2 4 2 4" xfId="1406"/>
    <cellStyle name="SAPBEXHLevel2 4 3" xfId="1407"/>
    <cellStyle name="SAPBEXHLevel2 4 4" xfId="1408"/>
    <cellStyle name="SAPBEXHLevel2 4 5" xfId="1409"/>
    <cellStyle name="SAPBEXHLevel2 5" xfId="1410"/>
    <cellStyle name="SAPBEXHLevel2 5 2" xfId="1411"/>
    <cellStyle name="SAPBEXHLevel2 5 3" xfId="1412"/>
    <cellStyle name="SAPBEXHLevel2 5 4" xfId="1413"/>
    <cellStyle name="SAPBEXHLevel2 6" xfId="1414"/>
    <cellStyle name="SAPBEXHLevel2 7" xfId="1415"/>
    <cellStyle name="SAPBEXHLevel2 8" xfId="1416"/>
    <cellStyle name="SAPBEXHLevel2_10-28-10" xfId="1417"/>
    <cellStyle name="SAPBEXHLevel2X" xfId="1418"/>
    <cellStyle name="SAPBEXHLevel2X 2" xfId="1419"/>
    <cellStyle name="SAPBEXHLevel2X 2 2" xfId="1420"/>
    <cellStyle name="SAPBEXHLevel2X 2 2 2" xfId="1421"/>
    <cellStyle name="SAPBEXHLevel2X 2 2 2 2" xfId="1422"/>
    <cellStyle name="SAPBEXHLevel2X 2 2 2 3" xfId="1423"/>
    <cellStyle name="SAPBEXHLevel2X 2 2 2 4" xfId="1424"/>
    <cellStyle name="SAPBEXHLevel2X 2 2 3" xfId="1425"/>
    <cellStyle name="SAPBEXHLevel2X 2 2 4" xfId="1426"/>
    <cellStyle name="SAPBEXHLevel2X 2 2 5" xfId="1427"/>
    <cellStyle name="SAPBEXHLevel2X 2 3" xfId="1428"/>
    <cellStyle name="SAPBEXHLevel2X 2 3 2" xfId="1429"/>
    <cellStyle name="SAPBEXHLevel2X 2 3 3" xfId="1430"/>
    <cellStyle name="SAPBEXHLevel2X 2 3 4" xfId="1431"/>
    <cellStyle name="SAPBEXHLevel2X 2 4" xfId="1432"/>
    <cellStyle name="SAPBEXHLevel2X 2 5" xfId="1433"/>
    <cellStyle name="SAPBEXHLevel2X 2 6" xfId="1434"/>
    <cellStyle name="SAPBEXHLevel2X 3" xfId="1435"/>
    <cellStyle name="SAPBEXHLevel2X 3 2" xfId="1436"/>
    <cellStyle name="SAPBEXHLevel2X 3 2 2" xfId="1437"/>
    <cellStyle name="SAPBEXHLevel2X 3 2 3" xfId="1438"/>
    <cellStyle name="SAPBEXHLevel2X 3 2 4" xfId="1439"/>
    <cellStyle name="SAPBEXHLevel2X 3 3" xfId="1440"/>
    <cellStyle name="SAPBEXHLevel2X 3 4" xfId="1441"/>
    <cellStyle name="SAPBEXHLevel2X 3 5" xfId="1442"/>
    <cellStyle name="SAPBEXHLevel2X 4" xfId="1443"/>
    <cellStyle name="SAPBEXHLevel2X 4 2" xfId="1444"/>
    <cellStyle name="SAPBEXHLevel2X 4 2 2" xfId="1445"/>
    <cellStyle name="SAPBEXHLevel2X 4 2 3" xfId="1446"/>
    <cellStyle name="SAPBEXHLevel2X 4 2 4" xfId="1447"/>
    <cellStyle name="SAPBEXHLevel2X 4 3" xfId="1448"/>
    <cellStyle name="SAPBEXHLevel2X 4 4" xfId="1449"/>
    <cellStyle name="SAPBEXHLevel2X 4 5" xfId="1450"/>
    <cellStyle name="SAPBEXHLevel2X 5" xfId="1451"/>
    <cellStyle name="SAPBEXHLevel2X 5 2" xfId="1452"/>
    <cellStyle name="SAPBEXHLevel2X 5 3" xfId="1453"/>
    <cellStyle name="SAPBEXHLevel2X 5 4" xfId="1454"/>
    <cellStyle name="SAPBEXHLevel2X 6" xfId="1455"/>
    <cellStyle name="SAPBEXHLevel2X 7" xfId="1456"/>
    <cellStyle name="SAPBEXHLevel2X 8" xfId="1457"/>
    <cellStyle name="SAPBEXHLevel2X_10-28-10" xfId="1458"/>
    <cellStyle name="SAPBEXHLevel3" xfId="1459"/>
    <cellStyle name="SAPBEXHLevel3 2" xfId="1460"/>
    <cellStyle name="SAPBEXHLevel3 2 2" xfId="1461"/>
    <cellStyle name="SAPBEXHLevel3 2 2 2" xfId="1462"/>
    <cellStyle name="SAPBEXHLevel3 2 2 2 2" xfId="1463"/>
    <cellStyle name="SAPBEXHLevel3 2 2 2 3" xfId="1464"/>
    <cellStyle name="SAPBEXHLevel3 2 2 2 4" xfId="1465"/>
    <cellStyle name="SAPBEXHLevel3 2 2 3" xfId="1466"/>
    <cellStyle name="SAPBEXHLevel3 2 2 4" xfId="1467"/>
    <cellStyle name="SAPBEXHLevel3 2 2 5" xfId="1468"/>
    <cellStyle name="SAPBEXHLevel3 2 3" xfId="1469"/>
    <cellStyle name="SAPBEXHLevel3 2 3 2" xfId="1470"/>
    <cellStyle name="SAPBEXHLevel3 2 3 3" xfId="1471"/>
    <cellStyle name="SAPBEXHLevel3 2 3 4" xfId="1472"/>
    <cellStyle name="SAPBEXHLevel3 2 4" xfId="1473"/>
    <cellStyle name="SAPBEXHLevel3 2 5" xfId="1474"/>
    <cellStyle name="SAPBEXHLevel3 2 6" xfId="1475"/>
    <cellStyle name="SAPBEXHLevel3 3" xfId="1476"/>
    <cellStyle name="SAPBEXHLevel3 3 2" xfId="1477"/>
    <cellStyle name="SAPBEXHLevel3 3 2 2" xfId="1478"/>
    <cellStyle name="SAPBEXHLevel3 3 2 3" xfId="1479"/>
    <cellStyle name="SAPBEXHLevel3 3 2 4" xfId="1480"/>
    <cellStyle name="SAPBEXHLevel3 3 3" xfId="1481"/>
    <cellStyle name="SAPBEXHLevel3 3 4" xfId="1482"/>
    <cellStyle name="SAPBEXHLevel3 3 5" xfId="1483"/>
    <cellStyle name="SAPBEXHLevel3 4" xfId="1484"/>
    <cellStyle name="SAPBEXHLevel3 4 2" xfId="1485"/>
    <cellStyle name="SAPBEXHLevel3 4 2 2" xfId="1486"/>
    <cellStyle name="SAPBEXHLevel3 4 2 3" xfId="1487"/>
    <cellStyle name="SAPBEXHLevel3 4 2 4" xfId="1488"/>
    <cellStyle name="SAPBEXHLevel3 4 3" xfId="1489"/>
    <cellStyle name="SAPBEXHLevel3 4 4" xfId="1490"/>
    <cellStyle name="SAPBEXHLevel3 4 5" xfId="1491"/>
    <cellStyle name="SAPBEXHLevel3 5" xfId="1492"/>
    <cellStyle name="SAPBEXHLevel3 5 2" xfId="1493"/>
    <cellStyle name="SAPBEXHLevel3 5 3" xfId="1494"/>
    <cellStyle name="SAPBEXHLevel3 5 4" xfId="1495"/>
    <cellStyle name="SAPBEXHLevel3 6" xfId="1496"/>
    <cellStyle name="SAPBEXHLevel3 7" xfId="1497"/>
    <cellStyle name="SAPBEXHLevel3 8" xfId="1498"/>
    <cellStyle name="SAPBEXHLevel3_10-28-10" xfId="1499"/>
    <cellStyle name="SAPBEXHLevel3X" xfId="1500"/>
    <cellStyle name="SAPBEXHLevel3X 2" xfId="1501"/>
    <cellStyle name="SAPBEXHLevel3X 2 2" xfId="1502"/>
    <cellStyle name="SAPBEXHLevel3X 2 2 2" xfId="1503"/>
    <cellStyle name="SAPBEXHLevel3X 2 2 2 2" xfId="1504"/>
    <cellStyle name="SAPBEXHLevel3X 2 2 2 3" xfId="1505"/>
    <cellStyle name="SAPBEXHLevel3X 2 2 2 4" xfId="1506"/>
    <cellStyle name="SAPBEXHLevel3X 2 2 3" xfId="1507"/>
    <cellStyle name="SAPBEXHLevel3X 2 2 4" xfId="1508"/>
    <cellStyle name="SAPBEXHLevel3X 2 2 5" xfId="1509"/>
    <cellStyle name="SAPBEXHLevel3X 2 3" xfId="1510"/>
    <cellStyle name="SAPBEXHLevel3X 2 3 2" xfId="1511"/>
    <cellStyle name="SAPBEXHLevel3X 2 3 3" xfId="1512"/>
    <cellStyle name="SAPBEXHLevel3X 2 3 4" xfId="1513"/>
    <cellStyle name="SAPBEXHLevel3X 2 4" xfId="1514"/>
    <cellStyle name="SAPBEXHLevel3X 2 5" xfId="1515"/>
    <cellStyle name="SAPBEXHLevel3X 2 6" xfId="1516"/>
    <cellStyle name="SAPBEXHLevel3X 3" xfId="1517"/>
    <cellStyle name="SAPBEXHLevel3X 3 2" xfId="1518"/>
    <cellStyle name="SAPBEXHLevel3X 3 2 2" xfId="1519"/>
    <cellStyle name="SAPBEXHLevel3X 3 2 3" xfId="1520"/>
    <cellStyle name="SAPBEXHLevel3X 3 2 4" xfId="1521"/>
    <cellStyle name="SAPBEXHLevel3X 3 3" xfId="1522"/>
    <cellStyle name="SAPBEXHLevel3X 3 4" xfId="1523"/>
    <cellStyle name="SAPBEXHLevel3X 3 5" xfId="1524"/>
    <cellStyle name="SAPBEXHLevel3X 4" xfId="1525"/>
    <cellStyle name="SAPBEXHLevel3X 4 2" xfId="1526"/>
    <cellStyle name="SAPBEXHLevel3X 4 2 2" xfId="1527"/>
    <cellStyle name="SAPBEXHLevel3X 4 2 3" xfId="1528"/>
    <cellStyle name="SAPBEXHLevel3X 4 2 4" xfId="1529"/>
    <cellStyle name="SAPBEXHLevel3X 4 3" xfId="1530"/>
    <cellStyle name="SAPBEXHLevel3X 4 4" xfId="1531"/>
    <cellStyle name="SAPBEXHLevel3X 4 5" xfId="1532"/>
    <cellStyle name="SAPBEXHLevel3X 5" xfId="1533"/>
    <cellStyle name="SAPBEXHLevel3X 5 2" xfId="1534"/>
    <cellStyle name="SAPBEXHLevel3X 5 3" xfId="1535"/>
    <cellStyle name="SAPBEXHLevel3X 5 4" xfId="1536"/>
    <cellStyle name="SAPBEXHLevel3X 6" xfId="1537"/>
    <cellStyle name="SAPBEXHLevel3X 7" xfId="1538"/>
    <cellStyle name="SAPBEXHLevel3X 8" xfId="1539"/>
    <cellStyle name="SAPBEXHLevel3X_10-28-10" xfId="1540"/>
    <cellStyle name="SAPBEXresData" xfId="1541"/>
    <cellStyle name="SAPBEXresData 2" xfId="1542"/>
    <cellStyle name="SAPBEXresData 2 2" xfId="1543"/>
    <cellStyle name="SAPBEXresData 2 2 2" xfId="1544"/>
    <cellStyle name="SAPBEXresData 2 2 3" xfId="1545"/>
    <cellStyle name="SAPBEXresData 2 2 4" xfId="1546"/>
    <cellStyle name="SAPBEXresData 2 3" xfId="1547"/>
    <cellStyle name="SAPBEXresData 2 4" xfId="1548"/>
    <cellStyle name="SAPBEXresData 2 5" xfId="1549"/>
    <cellStyle name="SAPBEXresData 3" xfId="1550"/>
    <cellStyle name="SAPBEXresData 3 2" xfId="1551"/>
    <cellStyle name="SAPBEXresData 3 2 2" xfId="1552"/>
    <cellStyle name="SAPBEXresData 3 2 3" xfId="1553"/>
    <cellStyle name="SAPBEXresData 3 2 4" xfId="1554"/>
    <cellStyle name="SAPBEXresData 3 3" xfId="1555"/>
    <cellStyle name="SAPBEXresData 3 4" xfId="1556"/>
    <cellStyle name="SAPBEXresData 3 5" xfId="1557"/>
    <cellStyle name="SAPBEXresData 4" xfId="1558"/>
    <cellStyle name="SAPBEXresData 4 2" xfId="1559"/>
    <cellStyle name="SAPBEXresData 4 3" xfId="1560"/>
    <cellStyle name="SAPBEXresData 4 4" xfId="1561"/>
    <cellStyle name="SAPBEXresData 5" xfId="1562"/>
    <cellStyle name="SAPBEXresData 6" xfId="1563"/>
    <cellStyle name="SAPBEXresData 7" xfId="1564"/>
    <cellStyle name="SAPBEXresDataEmph" xfId="1565"/>
    <cellStyle name="SAPBEXresDataEmph 2" xfId="1566"/>
    <cellStyle name="SAPBEXresDataEmph 2 2" xfId="1567"/>
    <cellStyle name="SAPBEXresDataEmph 2 2 2" xfId="1568"/>
    <cellStyle name="SAPBEXresDataEmph 2 2 3" xfId="1569"/>
    <cellStyle name="SAPBEXresDataEmph 2 2 4" xfId="1570"/>
    <cellStyle name="SAPBEXresDataEmph 2 3" xfId="1571"/>
    <cellStyle name="SAPBEXresDataEmph 2 4" xfId="1572"/>
    <cellStyle name="SAPBEXresDataEmph 2 5" xfId="1573"/>
    <cellStyle name="SAPBEXresDataEmph 3" xfId="1574"/>
    <cellStyle name="SAPBEXresDataEmph 3 2" xfId="1575"/>
    <cellStyle name="SAPBEXresDataEmph 3 2 2" xfId="1576"/>
    <cellStyle name="SAPBEXresDataEmph 3 2 3" xfId="1577"/>
    <cellStyle name="SAPBEXresDataEmph 3 2 4" xfId="1578"/>
    <cellStyle name="SAPBEXresDataEmph 3 3" xfId="1579"/>
    <cellStyle name="SAPBEXresDataEmph 3 4" xfId="1580"/>
    <cellStyle name="SAPBEXresDataEmph 3 5" xfId="1581"/>
    <cellStyle name="SAPBEXresDataEmph 4" xfId="1582"/>
    <cellStyle name="SAPBEXresDataEmph 4 2" xfId="1583"/>
    <cellStyle name="SAPBEXresDataEmph 4 3" xfId="1584"/>
    <cellStyle name="SAPBEXresDataEmph 4 4" xfId="1585"/>
    <cellStyle name="SAPBEXresDataEmph 5" xfId="1586"/>
    <cellStyle name="SAPBEXresDataEmph 6" xfId="1587"/>
    <cellStyle name="SAPBEXresDataEmph 7" xfId="1588"/>
    <cellStyle name="SAPBEXresItem" xfId="1589"/>
    <cellStyle name="SAPBEXresItem 2" xfId="1590"/>
    <cellStyle name="SAPBEXresItem 2 2" xfId="1591"/>
    <cellStyle name="SAPBEXresItem 2 2 2" xfId="1592"/>
    <cellStyle name="SAPBEXresItem 2 2 3" xfId="1593"/>
    <cellStyle name="SAPBEXresItem 2 2 4" xfId="1594"/>
    <cellStyle name="SAPBEXresItem 2 3" xfId="1595"/>
    <cellStyle name="SAPBEXresItem 2 4" xfId="1596"/>
    <cellStyle name="SAPBEXresItem 2 5" xfId="1597"/>
    <cellStyle name="SAPBEXresItem 3" xfId="1598"/>
    <cellStyle name="SAPBEXresItem 3 2" xfId="1599"/>
    <cellStyle name="SAPBEXresItem 3 2 2" xfId="1600"/>
    <cellStyle name="SAPBEXresItem 3 2 3" xfId="1601"/>
    <cellStyle name="SAPBEXresItem 3 2 4" xfId="1602"/>
    <cellStyle name="SAPBEXresItem 3 3" xfId="1603"/>
    <cellStyle name="SAPBEXresItem 3 4" xfId="1604"/>
    <cellStyle name="SAPBEXresItem 3 5" xfId="1605"/>
    <cellStyle name="SAPBEXresItem 4" xfId="1606"/>
    <cellStyle name="SAPBEXresItem 4 2" xfId="1607"/>
    <cellStyle name="SAPBEXresItem 4 3" xfId="1608"/>
    <cellStyle name="SAPBEXresItem 4 4" xfId="1609"/>
    <cellStyle name="SAPBEXresItem 5" xfId="1610"/>
    <cellStyle name="SAPBEXresItem 6" xfId="1611"/>
    <cellStyle name="SAPBEXresItem 7" xfId="1612"/>
    <cellStyle name="SAPBEXresItemX" xfId="1613"/>
    <cellStyle name="SAPBEXresItemX 2" xfId="1614"/>
    <cellStyle name="SAPBEXresItemX 2 2" xfId="1615"/>
    <cellStyle name="SAPBEXresItemX 2 2 2" xfId="1616"/>
    <cellStyle name="SAPBEXresItemX 2 2 3" xfId="1617"/>
    <cellStyle name="SAPBEXresItemX 2 2 4" xfId="1618"/>
    <cellStyle name="SAPBEXresItemX 2 3" xfId="1619"/>
    <cellStyle name="SAPBEXresItemX 2 4" xfId="1620"/>
    <cellStyle name="SAPBEXresItemX 2 5" xfId="1621"/>
    <cellStyle name="SAPBEXresItemX 3" xfId="1622"/>
    <cellStyle name="SAPBEXresItemX 3 2" xfId="1623"/>
    <cellStyle name="SAPBEXresItemX 3 2 2" xfId="1624"/>
    <cellStyle name="SAPBEXresItemX 3 2 3" xfId="1625"/>
    <cellStyle name="SAPBEXresItemX 3 2 4" xfId="1626"/>
    <cellStyle name="SAPBEXresItemX 3 3" xfId="1627"/>
    <cellStyle name="SAPBEXresItemX 3 4" xfId="1628"/>
    <cellStyle name="SAPBEXresItemX 3 5" xfId="1629"/>
    <cellStyle name="SAPBEXresItemX 4" xfId="1630"/>
    <cellStyle name="SAPBEXresItemX 4 2" xfId="1631"/>
    <cellStyle name="SAPBEXresItemX 4 3" xfId="1632"/>
    <cellStyle name="SAPBEXresItemX 4 4" xfId="1633"/>
    <cellStyle name="SAPBEXresItemX 5" xfId="1634"/>
    <cellStyle name="SAPBEXresItemX 6" xfId="1635"/>
    <cellStyle name="SAPBEXresItemX 7" xfId="1636"/>
    <cellStyle name="SAPBEXstdData" xfId="1637"/>
    <cellStyle name="SAPBEXstdData 2" xfId="1638"/>
    <cellStyle name="SAPBEXstdData 2 2" xfId="1639"/>
    <cellStyle name="SAPBEXstdData 2 2 2" xfId="1640"/>
    <cellStyle name="SAPBEXstdData 2 2 3" xfId="1641"/>
    <cellStyle name="SAPBEXstdData 2 2 4" xfId="1642"/>
    <cellStyle name="SAPBEXstdData 2 3" xfId="1643"/>
    <cellStyle name="SAPBEXstdData 2 4" xfId="1644"/>
    <cellStyle name="SAPBEXstdData 2 5" xfId="1645"/>
    <cellStyle name="SAPBEXstdData 3" xfId="1646"/>
    <cellStyle name="SAPBEXstdData 3 2" xfId="1647"/>
    <cellStyle name="SAPBEXstdData 3 2 2" xfId="1648"/>
    <cellStyle name="SAPBEXstdData 3 2 3" xfId="1649"/>
    <cellStyle name="SAPBEXstdData 3 2 4" xfId="1650"/>
    <cellStyle name="SAPBEXstdData 3 3" xfId="1651"/>
    <cellStyle name="SAPBEXstdData 3 4" xfId="1652"/>
    <cellStyle name="SAPBEXstdData 3 5" xfId="1653"/>
    <cellStyle name="SAPBEXstdData 4" xfId="1654"/>
    <cellStyle name="SAPBEXstdData 4 2" xfId="1655"/>
    <cellStyle name="SAPBEXstdData 4 2 2" xfId="1656"/>
    <cellStyle name="SAPBEXstdData 4 2 3" xfId="1657"/>
    <cellStyle name="SAPBEXstdData 4 2 4" xfId="1658"/>
    <cellStyle name="SAPBEXstdData 4 3" xfId="1659"/>
    <cellStyle name="SAPBEXstdData 4 4" xfId="1660"/>
    <cellStyle name="SAPBEXstdData 4 5" xfId="1661"/>
    <cellStyle name="SAPBEXstdData 5" xfId="1662"/>
    <cellStyle name="SAPBEXstdData 5 2" xfId="1663"/>
    <cellStyle name="SAPBEXstdData 5 3" xfId="1664"/>
    <cellStyle name="SAPBEXstdData 5 4" xfId="1665"/>
    <cellStyle name="SAPBEXstdData 6" xfId="1666"/>
    <cellStyle name="SAPBEXstdData 7" xfId="1667"/>
    <cellStyle name="SAPBEXstdData 8" xfId="1668"/>
    <cellStyle name="SAPBEXstdDataEmph" xfId="1669"/>
    <cellStyle name="SAPBEXstdDataEmph 2" xfId="1670"/>
    <cellStyle name="SAPBEXstdDataEmph 2 2" xfId="1671"/>
    <cellStyle name="SAPBEXstdDataEmph 2 2 2" xfId="1672"/>
    <cellStyle name="SAPBEXstdDataEmph 2 2 3" xfId="1673"/>
    <cellStyle name="SAPBEXstdDataEmph 2 2 4" xfId="1674"/>
    <cellStyle name="SAPBEXstdDataEmph 2 3" xfId="1675"/>
    <cellStyle name="SAPBEXstdDataEmph 2 4" xfId="1676"/>
    <cellStyle name="SAPBEXstdDataEmph 2 5" xfId="1677"/>
    <cellStyle name="SAPBEXstdDataEmph 3" xfId="1678"/>
    <cellStyle name="SAPBEXstdDataEmph 3 2" xfId="1679"/>
    <cellStyle name="SAPBEXstdDataEmph 3 2 2" xfId="1680"/>
    <cellStyle name="SAPBEXstdDataEmph 3 2 3" xfId="1681"/>
    <cellStyle name="SAPBEXstdDataEmph 3 2 4" xfId="1682"/>
    <cellStyle name="SAPBEXstdDataEmph 3 3" xfId="1683"/>
    <cellStyle name="SAPBEXstdDataEmph 3 4" xfId="1684"/>
    <cellStyle name="SAPBEXstdDataEmph 3 5" xfId="1685"/>
    <cellStyle name="SAPBEXstdDataEmph 4" xfId="1686"/>
    <cellStyle name="SAPBEXstdDataEmph 4 2" xfId="1687"/>
    <cellStyle name="SAPBEXstdDataEmph 4 3" xfId="1688"/>
    <cellStyle name="SAPBEXstdDataEmph 4 4" xfId="1689"/>
    <cellStyle name="SAPBEXstdDataEmph 5" xfId="1690"/>
    <cellStyle name="SAPBEXstdDataEmph 6" xfId="1691"/>
    <cellStyle name="SAPBEXstdDataEmph 7" xfId="1692"/>
    <cellStyle name="SAPBEXstdItem" xfId="1693"/>
    <cellStyle name="SAPBEXstdItem 2" xfId="1694"/>
    <cellStyle name="SAPBEXstdItem 2 2" xfId="1695"/>
    <cellStyle name="SAPBEXstdItem 2 2 2" xfId="1696"/>
    <cellStyle name="SAPBEXstdItem 2 2 2 2" xfId="1697"/>
    <cellStyle name="SAPBEXstdItem 2 2 2 3" xfId="1698"/>
    <cellStyle name="SAPBEXstdItem 2 2 2 4" xfId="1699"/>
    <cellStyle name="SAPBEXstdItem 2 2 3" xfId="1700"/>
    <cellStyle name="SAPBEXstdItem 2 2 4" xfId="1701"/>
    <cellStyle name="SAPBEXstdItem 2 2 5" xfId="1702"/>
    <cellStyle name="SAPBEXstdItem 2 3" xfId="1703"/>
    <cellStyle name="SAPBEXstdItem 2 3 2" xfId="1704"/>
    <cellStyle name="SAPBEXstdItem 2 3 3" xfId="1705"/>
    <cellStyle name="SAPBEXstdItem 2 3 4" xfId="1706"/>
    <cellStyle name="SAPBEXstdItem 2 4" xfId="1707"/>
    <cellStyle name="SAPBEXstdItem 2 5" xfId="1708"/>
    <cellStyle name="SAPBEXstdItem 2 6" xfId="1709"/>
    <cellStyle name="SAPBEXstdItem 3" xfId="1710"/>
    <cellStyle name="SAPBEXstdItem 3 2" xfId="1711"/>
    <cellStyle name="SAPBEXstdItem 3 2 2" xfId="1712"/>
    <cellStyle name="SAPBEXstdItem 3 2 3" xfId="1713"/>
    <cellStyle name="SAPBEXstdItem 3 2 4" xfId="1714"/>
    <cellStyle name="SAPBEXstdItem 3 3" xfId="1715"/>
    <cellStyle name="SAPBEXstdItem 3 4" xfId="1716"/>
    <cellStyle name="SAPBEXstdItem 3 5" xfId="1717"/>
    <cellStyle name="SAPBEXstdItem 4" xfId="1718"/>
    <cellStyle name="SAPBEXstdItem 4 2" xfId="1719"/>
    <cellStyle name="SAPBEXstdItem 4 2 2" xfId="1720"/>
    <cellStyle name="SAPBEXstdItem 4 2 3" xfId="1721"/>
    <cellStyle name="SAPBEXstdItem 4 2 4" xfId="1722"/>
    <cellStyle name="SAPBEXstdItem 4 3" xfId="1723"/>
    <cellStyle name="SAPBEXstdItem 4 4" xfId="1724"/>
    <cellStyle name="SAPBEXstdItem 4 5" xfId="1725"/>
    <cellStyle name="SAPBEXstdItem 5" xfId="1726"/>
    <cellStyle name="SAPBEXstdItem 5 2" xfId="1727"/>
    <cellStyle name="SAPBEXstdItem 5 2 2" xfId="1728"/>
    <cellStyle name="SAPBEXstdItem 5 2 3" xfId="1729"/>
    <cellStyle name="SAPBEXstdItem 5 2 4" xfId="1730"/>
    <cellStyle name="SAPBEXstdItem 5 3" xfId="1731"/>
    <cellStyle name="SAPBEXstdItem 5 4" xfId="1732"/>
    <cellStyle name="SAPBEXstdItem 5 5" xfId="1733"/>
    <cellStyle name="SAPBEXstdItem 6" xfId="1734"/>
    <cellStyle name="SAPBEXstdItem 6 2" xfId="1735"/>
    <cellStyle name="SAPBEXstdItem 6 3" xfId="1736"/>
    <cellStyle name="SAPBEXstdItem 6 4" xfId="1737"/>
    <cellStyle name="SAPBEXstdItem 7" xfId="1738"/>
    <cellStyle name="SAPBEXstdItem 8" xfId="1739"/>
    <cellStyle name="SAPBEXstdItem 9" xfId="1740"/>
    <cellStyle name="SAPBEXstdItem_10-28-10" xfId="1741"/>
    <cellStyle name="SAPBEXstdItemX" xfId="1742"/>
    <cellStyle name="SAPBEXstdItemX 2" xfId="1743"/>
    <cellStyle name="SAPBEXstdItemX 2 2" xfId="1744"/>
    <cellStyle name="SAPBEXstdItemX 2 2 2" xfId="1745"/>
    <cellStyle name="SAPBEXstdItemX 2 2 2 2" xfId="1746"/>
    <cellStyle name="SAPBEXstdItemX 2 2 2 3" xfId="1747"/>
    <cellStyle name="SAPBEXstdItemX 2 2 2 4" xfId="1748"/>
    <cellStyle name="SAPBEXstdItemX 2 2 3" xfId="1749"/>
    <cellStyle name="SAPBEXstdItemX 2 2 4" xfId="1750"/>
    <cellStyle name="SAPBEXstdItemX 2 2 5" xfId="1751"/>
    <cellStyle name="SAPBEXstdItemX 2 3" xfId="1752"/>
    <cellStyle name="SAPBEXstdItemX 2 3 2" xfId="1753"/>
    <cellStyle name="SAPBEXstdItemX 2 3 3" xfId="1754"/>
    <cellStyle name="SAPBEXstdItemX 2 3 4" xfId="1755"/>
    <cellStyle name="SAPBEXstdItemX 2 4" xfId="1756"/>
    <cellStyle name="SAPBEXstdItemX 2 5" xfId="1757"/>
    <cellStyle name="SAPBEXstdItemX 2 6" xfId="1758"/>
    <cellStyle name="SAPBEXstdItemX 3" xfId="1759"/>
    <cellStyle name="SAPBEXstdItemX 3 2" xfId="1760"/>
    <cellStyle name="SAPBEXstdItemX 3 2 2" xfId="1761"/>
    <cellStyle name="SAPBEXstdItemX 3 2 3" xfId="1762"/>
    <cellStyle name="SAPBEXstdItemX 3 2 4" xfId="1763"/>
    <cellStyle name="SAPBEXstdItemX 3 3" xfId="1764"/>
    <cellStyle name="SAPBEXstdItemX 3 4" xfId="1765"/>
    <cellStyle name="SAPBEXstdItemX 3 5" xfId="1766"/>
    <cellStyle name="SAPBEXstdItemX 4" xfId="1767"/>
    <cellStyle name="SAPBEXstdItemX 4 2" xfId="1768"/>
    <cellStyle name="SAPBEXstdItemX 4 2 2" xfId="1769"/>
    <cellStyle name="SAPBEXstdItemX 4 2 3" xfId="1770"/>
    <cellStyle name="SAPBEXstdItemX 4 2 4" xfId="1771"/>
    <cellStyle name="SAPBEXstdItemX 4 3" xfId="1772"/>
    <cellStyle name="SAPBEXstdItemX 4 4" xfId="1773"/>
    <cellStyle name="SAPBEXstdItemX 4 5" xfId="1774"/>
    <cellStyle name="SAPBEXstdItemX 5" xfId="1775"/>
    <cellStyle name="SAPBEXstdItemX 5 2" xfId="1776"/>
    <cellStyle name="SAPBEXstdItemX 5 3" xfId="1777"/>
    <cellStyle name="SAPBEXstdItemX 5 4" xfId="1778"/>
    <cellStyle name="SAPBEXstdItemX 6" xfId="1779"/>
    <cellStyle name="SAPBEXstdItemX 7" xfId="1780"/>
    <cellStyle name="SAPBEXstdItemX 8" xfId="1781"/>
    <cellStyle name="SAPBEXstdItemX_10-28-10" xfId="1782"/>
    <cellStyle name="SAPBEXtitle" xfId="1783"/>
    <cellStyle name="SAPBEXtitle 2" xfId="1784"/>
    <cellStyle name="SAPBEXundefined" xfId="1785"/>
    <cellStyle name="SAPBEXundefined 2" xfId="1786"/>
    <cellStyle name="SAPBEXundefined 2 2" xfId="1787"/>
    <cellStyle name="SAPBEXundefined 2 2 2" xfId="1788"/>
    <cellStyle name="SAPBEXundefined 2 2 3" xfId="1789"/>
    <cellStyle name="SAPBEXundefined 2 2 4" xfId="1790"/>
    <cellStyle name="SAPBEXundefined 2 3" xfId="1791"/>
    <cellStyle name="SAPBEXundefined 2 4" xfId="1792"/>
    <cellStyle name="SAPBEXundefined 2 5" xfId="1793"/>
    <cellStyle name="SAPBEXundefined 3" xfId="1794"/>
    <cellStyle name="SAPBEXundefined 3 2" xfId="1795"/>
    <cellStyle name="SAPBEXundefined 3 2 2" xfId="1796"/>
    <cellStyle name="SAPBEXundefined 3 2 3" xfId="1797"/>
    <cellStyle name="SAPBEXundefined 3 2 4" xfId="1798"/>
    <cellStyle name="SAPBEXundefined 3 3" xfId="1799"/>
    <cellStyle name="SAPBEXundefined 3 4" xfId="1800"/>
    <cellStyle name="SAPBEXundefined 3 5" xfId="1801"/>
    <cellStyle name="SAPBEXundefined 4" xfId="1802"/>
    <cellStyle name="SAPBEXundefined 4 2" xfId="1803"/>
    <cellStyle name="SAPBEXundefined 4 3" xfId="1804"/>
    <cellStyle name="SAPBEXundefined 4 4" xfId="1805"/>
    <cellStyle name="SAPBEXundefined 5" xfId="1806"/>
    <cellStyle name="SAPBEXundefined 6" xfId="1807"/>
    <cellStyle name="SAPBEXundefined 7" xfId="1808"/>
    <cellStyle name="Single Border" xfId="1809"/>
    <cellStyle name="Title" xfId="1810"/>
    <cellStyle name="Total" xfId="1811"/>
    <cellStyle name="Warning Text" xfId="18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10</xdr:row>
      <xdr:rowOff>104775</xdr:rowOff>
    </xdr:from>
    <xdr:to>
      <xdr:col>12</xdr:col>
      <xdr:colOff>85725</xdr:colOff>
      <xdr:row>19</xdr:row>
      <xdr:rowOff>0</xdr:rowOff>
    </xdr:to>
    <xdr:pic>
      <xdr:nvPicPr>
        <xdr:cNvPr id="1" name="Picture 2"/>
        <xdr:cNvPicPr preferRelativeResize="1">
          <a:picLocks noChangeAspect="1"/>
        </xdr:cNvPicPr>
      </xdr:nvPicPr>
      <xdr:blipFill>
        <a:blip r:embed="rId1"/>
        <a:stretch>
          <a:fillRect/>
        </a:stretch>
      </xdr:blipFill>
      <xdr:spPr>
        <a:xfrm>
          <a:off x="552450" y="2009775"/>
          <a:ext cx="6638925"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152400</xdr:rowOff>
    </xdr:from>
    <xdr:to>
      <xdr:col>11</xdr:col>
      <xdr:colOff>209550</xdr:colOff>
      <xdr:row>37</xdr:row>
      <xdr:rowOff>123825</xdr:rowOff>
    </xdr:to>
    <xdr:sp>
      <xdr:nvSpPr>
        <xdr:cNvPr id="1" name="_x005F_x0000_s0"/>
        <xdr:cNvSpPr txBox="1">
          <a:spLocks noChangeArrowheads="1"/>
        </xdr:cNvSpPr>
      </xdr:nvSpPr>
      <xdr:spPr>
        <a:xfrm>
          <a:off x="0" y="11553825"/>
          <a:ext cx="12468225" cy="161925"/>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rPr>
            <a:t>FERC FORM 1 Equivalent, Page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0:M62"/>
  <sheetViews>
    <sheetView view="pageBreakPreview" zoomScale="85" zoomScaleNormal="70" zoomScaleSheetLayoutView="85" zoomScalePageLayoutView="0" workbookViewId="0" topLeftCell="A40">
      <selection activeCell="K59" sqref="K59:M62"/>
    </sheetView>
  </sheetViews>
  <sheetFormatPr defaultColWidth="9.140625" defaultRowHeight="15"/>
  <cols>
    <col min="1" max="1" width="8.8515625" style="239" customWidth="1"/>
    <col min="2" max="2" width="9.140625" style="239" customWidth="1"/>
    <col min="3" max="12" width="8.8515625" style="239" customWidth="1"/>
  </cols>
  <sheetData>
    <row r="10" spans="4:10" ht="15">
      <c r="D10" s="238"/>
      <c r="E10" s="238"/>
      <c r="F10" s="238"/>
      <c r="G10" s="238"/>
      <c r="H10" s="238"/>
      <c r="I10" s="238"/>
      <c r="J10" s="238"/>
    </row>
    <row r="11" spans="4:10" ht="15">
      <c r="D11" s="238"/>
      <c r="E11" s="238"/>
      <c r="F11" s="238"/>
      <c r="G11" s="238"/>
      <c r="H11" s="238"/>
      <c r="I11" s="238"/>
      <c r="J11" s="238"/>
    </row>
    <row r="12" spans="4:10" ht="15">
      <c r="D12" s="238"/>
      <c r="E12" s="238"/>
      <c r="F12" s="238"/>
      <c r="G12" s="238"/>
      <c r="H12" s="238"/>
      <c r="I12" s="238"/>
      <c r="J12" s="238"/>
    </row>
    <row r="13" spans="4:10" ht="15">
      <c r="D13" s="238"/>
      <c r="E13" s="238"/>
      <c r="F13" s="238"/>
      <c r="G13" s="238"/>
      <c r="H13" s="238"/>
      <c r="I13" s="238"/>
      <c r="J13" s="238"/>
    </row>
    <row r="14" spans="4:10" ht="15">
      <c r="D14" s="238"/>
      <c r="E14" s="238"/>
      <c r="F14" s="238"/>
      <c r="G14" s="238"/>
      <c r="H14" s="238"/>
      <c r="I14" s="238"/>
      <c r="J14" s="238"/>
    </row>
    <row r="15" spans="4:10" ht="15">
      <c r="D15" s="238"/>
      <c r="E15" s="238"/>
      <c r="F15" s="238"/>
      <c r="G15" s="238"/>
      <c r="H15" s="238"/>
      <c r="I15" s="238"/>
      <c r="J15" s="238"/>
    </row>
    <row r="16" spans="4:10" ht="15">
      <c r="D16" s="238"/>
      <c r="E16" s="238"/>
      <c r="F16" s="238"/>
      <c r="G16" s="238"/>
      <c r="H16" s="238"/>
      <c r="I16" s="238"/>
      <c r="J16" s="238"/>
    </row>
    <row r="17" spans="4:10" ht="15">
      <c r="D17" s="238"/>
      <c r="E17" s="238"/>
      <c r="F17" s="238"/>
      <c r="G17" s="238"/>
      <c r="H17" s="238"/>
      <c r="I17" s="238"/>
      <c r="J17" s="238"/>
    </row>
    <row r="18" spans="4:10" ht="15">
      <c r="D18" s="238"/>
      <c r="E18" s="238"/>
      <c r="F18" s="238"/>
      <c r="G18" s="238"/>
      <c r="H18" s="238"/>
      <c r="I18" s="238"/>
      <c r="J18" s="238"/>
    </row>
    <row r="19" spans="4:10" ht="15">
      <c r="D19" s="238"/>
      <c r="E19" s="238"/>
      <c r="F19" s="238"/>
      <c r="G19" s="238"/>
      <c r="H19" s="238"/>
      <c r="I19" s="238"/>
      <c r="J19" s="238"/>
    </row>
    <row r="20" spans="4:10" ht="15">
      <c r="D20" s="238"/>
      <c r="E20" s="238"/>
      <c r="F20" s="238"/>
      <c r="G20" s="238"/>
      <c r="H20" s="238"/>
      <c r="I20" s="238"/>
      <c r="J20" s="238"/>
    </row>
    <row r="21" spans="4:10" ht="15">
      <c r="D21" s="238"/>
      <c r="E21" s="238"/>
      <c r="F21" s="238"/>
      <c r="G21" s="238"/>
      <c r="H21" s="238"/>
      <c r="I21" s="238"/>
      <c r="J21" s="238"/>
    </row>
    <row r="22" spans="4:10" ht="15">
      <c r="D22" s="238"/>
      <c r="E22" s="238"/>
      <c r="F22" s="238"/>
      <c r="G22" s="238"/>
      <c r="H22" s="238"/>
      <c r="I22" s="238"/>
      <c r="J22" s="238"/>
    </row>
    <row r="23" spans="4:10" ht="15">
      <c r="D23" s="238"/>
      <c r="E23" s="238"/>
      <c r="F23" s="238"/>
      <c r="G23" s="238"/>
      <c r="H23" s="238"/>
      <c r="I23" s="238"/>
      <c r="J23" s="238"/>
    </row>
    <row r="26" spans="3:11" ht="15">
      <c r="C26" s="434" t="s">
        <v>781</v>
      </c>
      <c r="D26" s="435"/>
      <c r="E26" s="435"/>
      <c r="F26" s="435"/>
      <c r="G26" s="435"/>
      <c r="H26" s="435"/>
      <c r="I26" s="435"/>
      <c r="J26" s="435"/>
      <c r="K26" s="435"/>
    </row>
    <row r="27" spans="3:11" ht="15">
      <c r="C27" s="435"/>
      <c r="D27" s="435"/>
      <c r="E27" s="435"/>
      <c r="F27" s="435"/>
      <c r="G27" s="435"/>
      <c r="H27" s="435"/>
      <c r="I27" s="435"/>
      <c r="J27" s="435"/>
      <c r="K27" s="435"/>
    </row>
    <row r="28" spans="3:11" ht="15">
      <c r="C28" s="435"/>
      <c r="D28" s="435"/>
      <c r="E28" s="435"/>
      <c r="F28" s="435"/>
      <c r="G28" s="435"/>
      <c r="H28" s="435"/>
      <c r="I28" s="435"/>
      <c r="J28" s="435"/>
      <c r="K28" s="435"/>
    </row>
    <row r="29" spans="3:11" ht="15">
      <c r="C29" s="435"/>
      <c r="D29" s="435"/>
      <c r="E29" s="435"/>
      <c r="F29" s="435"/>
      <c r="G29" s="435"/>
      <c r="H29" s="435"/>
      <c r="I29" s="435"/>
      <c r="J29" s="435"/>
      <c r="K29" s="435"/>
    </row>
    <row r="30" spans="3:11" ht="15">
      <c r="C30" s="435"/>
      <c r="D30" s="435"/>
      <c r="E30" s="435"/>
      <c r="F30" s="435"/>
      <c r="G30" s="435"/>
      <c r="H30" s="435"/>
      <c r="I30" s="435"/>
      <c r="J30" s="435"/>
      <c r="K30" s="435"/>
    </row>
    <row r="31" spans="3:11" ht="15">
      <c r="C31" s="435"/>
      <c r="D31" s="435"/>
      <c r="E31" s="435"/>
      <c r="F31" s="435"/>
      <c r="G31" s="435"/>
      <c r="H31" s="435"/>
      <c r="I31" s="435"/>
      <c r="J31" s="435"/>
      <c r="K31" s="435"/>
    </row>
    <row r="32" spans="3:11" ht="15">
      <c r="C32" s="435"/>
      <c r="D32" s="435"/>
      <c r="E32" s="435"/>
      <c r="F32" s="435"/>
      <c r="G32" s="435"/>
      <c r="H32" s="435"/>
      <c r="I32" s="435"/>
      <c r="J32" s="435"/>
      <c r="K32" s="435"/>
    </row>
    <row r="33" spans="3:11" ht="15">
      <c r="C33" s="435"/>
      <c r="D33" s="435"/>
      <c r="E33" s="435"/>
      <c r="F33" s="435"/>
      <c r="G33" s="435"/>
      <c r="H33" s="435"/>
      <c r="I33" s="435"/>
      <c r="J33" s="435"/>
      <c r="K33" s="435"/>
    </row>
    <row r="34" spans="3:11" ht="15">
      <c r="C34" s="435"/>
      <c r="D34" s="435"/>
      <c r="E34" s="435"/>
      <c r="F34" s="435"/>
      <c r="G34" s="435"/>
      <c r="H34" s="435"/>
      <c r="I34" s="435"/>
      <c r="J34" s="435"/>
      <c r="K34" s="435"/>
    </row>
    <row r="35" spans="3:11" ht="15">
      <c r="C35" s="435"/>
      <c r="D35" s="435"/>
      <c r="E35" s="435"/>
      <c r="F35" s="435"/>
      <c r="G35" s="435"/>
      <c r="H35" s="435"/>
      <c r="I35" s="435"/>
      <c r="J35" s="435"/>
      <c r="K35" s="435"/>
    </row>
    <row r="36" spans="3:11" ht="15">
      <c r="C36" s="435"/>
      <c r="D36" s="435"/>
      <c r="E36" s="435"/>
      <c r="F36" s="435"/>
      <c r="G36" s="435"/>
      <c r="H36" s="435"/>
      <c r="I36" s="435"/>
      <c r="J36" s="435"/>
      <c r="K36" s="435"/>
    </row>
    <row r="41" spans="3:11" ht="14.25" customHeight="1">
      <c r="C41" s="436" t="s">
        <v>773</v>
      </c>
      <c r="D41" s="437"/>
      <c r="E41" s="437"/>
      <c r="F41" s="437"/>
      <c r="G41" s="437"/>
      <c r="H41" s="437"/>
      <c r="I41" s="437"/>
      <c r="J41" s="437"/>
      <c r="K41" s="438"/>
    </row>
    <row r="42" spans="3:11" ht="15">
      <c r="C42" s="439"/>
      <c r="D42" s="440"/>
      <c r="E42" s="440"/>
      <c r="F42" s="440"/>
      <c r="G42" s="440"/>
      <c r="H42" s="440"/>
      <c r="I42" s="440"/>
      <c r="J42" s="440"/>
      <c r="K42" s="441"/>
    </row>
    <row r="43" spans="3:11" ht="15">
      <c r="C43" s="439"/>
      <c r="D43" s="440"/>
      <c r="E43" s="440"/>
      <c r="F43" s="440"/>
      <c r="G43" s="440"/>
      <c r="H43" s="440"/>
      <c r="I43" s="440"/>
      <c r="J43" s="440"/>
      <c r="K43" s="441"/>
    </row>
    <row r="44" spans="3:11" ht="15">
      <c r="C44" s="439"/>
      <c r="D44" s="440"/>
      <c r="E44" s="440"/>
      <c r="F44" s="440"/>
      <c r="G44" s="440"/>
      <c r="H44" s="440"/>
      <c r="I44" s="440"/>
      <c r="J44" s="440"/>
      <c r="K44" s="441"/>
    </row>
    <row r="45" spans="3:11" ht="15">
      <c r="C45" s="439"/>
      <c r="D45" s="440"/>
      <c r="E45" s="440"/>
      <c r="F45" s="440"/>
      <c r="G45" s="440"/>
      <c r="H45" s="440"/>
      <c r="I45" s="440"/>
      <c r="J45" s="440"/>
      <c r="K45" s="441"/>
    </row>
    <row r="46" spans="3:11" ht="15">
      <c r="C46" s="439"/>
      <c r="D46" s="440"/>
      <c r="E46" s="440"/>
      <c r="F46" s="440"/>
      <c r="G46" s="440"/>
      <c r="H46" s="440"/>
      <c r="I46" s="440"/>
      <c r="J46" s="440"/>
      <c r="K46" s="441"/>
    </row>
    <row r="47" spans="3:11" ht="15">
      <c r="C47" s="442"/>
      <c r="D47" s="443"/>
      <c r="E47" s="443"/>
      <c r="F47" s="443"/>
      <c r="G47" s="443"/>
      <c r="H47" s="443"/>
      <c r="I47" s="443"/>
      <c r="J47" s="443"/>
      <c r="K47" s="444"/>
    </row>
    <row r="52" spans="1:9" ht="15" customHeight="1">
      <c r="A52" s="240"/>
      <c r="B52" s="240"/>
      <c r="C52" s="240"/>
      <c r="D52" s="240"/>
      <c r="E52" s="240"/>
      <c r="F52" s="240"/>
      <c r="G52" s="240"/>
      <c r="H52" s="240"/>
      <c r="I52" s="240"/>
    </row>
    <row r="53" spans="1:9" ht="15">
      <c r="A53" s="240"/>
      <c r="B53" s="240"/>
      <c r="C53" s="240"/>
      <c r="D53" s="240"/>
      <c r="E53" s="240"/>
      <c r="F53" s="240"/>
      <c r="G53" s="240"/>
      <c r="H53" s="240"/>
      <c r="I53" s="240"/>
    </row>
    <row r="54" ht="15">
      <c r="I54" s="241"/>
    </row>
    <row r="58" ht="15" customHeight="1"/>
    <row r="59" spans="11:13" ht="15" customHeight="1">
      <c r="K59" s="425" t="s">
        <v>813</v>
      </c>
      <c r="L59" s="426"/>
      <c r="M59" s="427"/>
    </row>
    <row r="60" spans="11:13" ht="15" customHeight="1">
      <c r="K60" s="428"/>
      <c r="L60" s="429"/>
      <c r="M60" s="430"/>
    </row>
    <row r="61" spans="11:13" ht="15" customHeight="1">
      <c r="K61" s="428"/>
      <c r="L61" s="429"/>
      <c r="M61" s="430"/>
    </row>
    <row r="62" spans="11:13" ht="15" customHeight="1">
      <c r="K62" s="431"/>
      <c r="L62" s="432"/>
      <c r="M62" s="433"/>
    </row>
  </sheetData>
  <sheetProtection/>
  <mergeCells count="3">
    <mergeCell ref="K59:M62"/>
    <mergeCell ref="C26:K36"/>
    <mergeCell ref="C41:K47"/>
  </mergeCells>
  <printOptions/>
  <pageMargins left="0.7" right="0.7" top="0.75" bottom="0.75" header="0.3" footer="0.3"/>
  <pageSetup fitToHeight="1" fitToWidth="1" horizontalDpi="600" verticalDpi="600" orientation="portrait" scale="75" r:id="rId2"/>
  <drawing r:id="rId1"/>
</worksheet>
</file>

<file path=xl/worksheets/sheet10.xml><?xml version="1.0" encoding="utf-8"?>
<worksheet xmlns="http://schemas.openxmlformats.org/spreadsheetml/2006/main" xmlns:r="http://schemas.openxmlformats.org/officeDocument/2006/relationships">
  <dimension ref="A1:N41"/>
  <sheetViews>
    <sheetView zoomScalePageLayoutView="0" workbookViewId="0" topLeftCell="A1">
      <selection activeCell="K59" sqref="K59:M62"/>
    </sheetView>
  </sheetViews>
  <sheetFormatPr defaultColWidth="9.140625" defaultRowHeight="15"/>
  <cols>
    <col min="1" max="1" width="5.57421875" style="2" customWidth="1"/>
    <col min="2" max="2" width="50.140625" style="2" bestFit="1" customWidth="1"/>
    <col min="3" max="3" width="0.9921875" style="2" customWidth="1"/>
    <col min="4" max="4" width="17.57421875" style="2" customWidth="1"/>
    <col min="5" max="5" width="2.421875" style="2" customWidth="1"/>
    <col min="6" max="6" width="9.140625" style="2" customWidth="1"/>
    <col min="7" max="7" width="8.7109375" style="2" customWidth="1"/>
    <col min="8" max="8" width="0.9921875" style="2" customWidth="1"/>
    <col min="9" max="9" width="9.7109375" style="2" customWidth="1"/>
    <col min="10" max="10" width="7.00390625" style="2" customWidth="1"/>
    <col min="11" max="11" width="15.7109375" style="2" customWidth="1"/>
    <col min="12" max="12" width="9.140625" style="2" customWidth="1"/>
    <col min="13" max="14" width="16.8515625" style="2" bestFit="1" customWidth="1"/>
    <col min="15" max="16384" width="9.140625" style="2" customWidth="1"/>
  </cols>
  <sheetData>
    <row r="1" spans="1:11" s="70" customFormat="1" ht="12.75" customHeight="1">
      <c r="A1" s="620" t="s">
        <v>807</v>
      </c>
      <c r="B1" s="621"/>
      <c r="C1" s="622"/>
      <c r="D1" s="620" t="s">
        <v>154</v>
      </c>
      <c r="E1" s="621"/>
      <c r="F1" s="622"/>
      <c r="G1" s="626" t="s">
        <v>372</v>
      </c>
      <c r="H1" s="627"/>
      <c r="I1" s="628"/>
      <c r="J1" s="641" t="s">
        <v>817</v>
      </c>
      <c r="K1" s="642"/>
    </row>
    <row r="2" spans="1:11" ht="31.5" customHeight="1">
      <c r="A2" s="623"/>
      <c r="B2" s="624"/>
      <c r="C2" s="625"/>
      <c r="D2" s="623"/>
      <c r="E2" s="624"/>
      <c r="F2" s="625"/>
      <c r="G2" s="629"/>
      <c r="H2" s="630"/>
      <c r="I2" s="631"/>
      <c r="J2" s="643"/>
      <c r="K2" s="644"/>
    </row>
    <row r="3" spans="1:11" s="69" customFormat="1" ht="12.75" customHeight="1">
      <c r="A3" s="632" t="s">
        <v>126</v>
      </c>
      <c r="B3" s="633"/>
      <c r="C3" s="633"/>
      <c r="D3" s="633"/>
      <c r="E3" s="633"/>
      <c r="F3" s="633"/>
      <c r="G3" s="633"/>
      <c r="H3" s="633"/>
      <c r="I3" s="633"/>
      <c r="J3" s="633"/>
      <c r="K3" s="634"/>
    </row>
    <row r="4" spans="1:11" ht="12.75" customHeight="1">
      <c r="A4" s="635" t="s">
        <v>127</v>
      </c>
      <c r="B4" s="636"/>
      <c r="C4" s="636"/>
      <c r="D4" s="636"/>
      <c r="E4" s="636"/>
      <c r="F4" s="636"/>
      <c r="G4" s="636"/>
      <c r="H4" s="636"/>
      <c r="I4" s="636"/>
      <c r="J4" s="636"/>
      <c r="K4" s="637"/>
    </row>
    <row r="5" spans="1:11" ht="38.25" customHeight="1">
      <c r="A5" s="276" t="s">
        <v>49</v>
      </c>
      <c r="B5" s="277" t="s">
        <v>128</v>
      </c>
      <c r="C5" s="638" t="s">
        <v>156</v>
      </c>
      <c r="D5" s="639"/>
      <c r="E5" s="638" t="s">
        <v>157</v>
      </c>
      <c r="F5" s="640"/>
      <c r="G5" s="639"/>
      <c r="H5" s="638" t="s">
        <v>129</v>
      </c>
      <c r="I5" s="640"/>
      <c r="J5" s="639"/>
      <c r="K5" s="277" t="s">
        <v>158</v>
      </c>
    </row>
    <row r="6" spans="1:14" ht="12.75">
      <c r="A6" s="278">
        <v>1</v>
      </c>
      <c r="B6" s="68" t="s">
        <v>130</v>
      </c>
      <c r="C6" s="602">
        <f>E6+H6+K6</f>
        <v>3514054260.6875043</v>
      </c>
      <c r="D6" s="603"/>
      <c r="E6" s="602">
        <v>3514054260.6875043</v>
      </c>
      <c r="F6" s="612"/>
      <c r="G6" s="603"/>
      <c r="H6" s="599"/>
      <c r="I6" s="601"/>
      <c r="J6" s="600"/>
      <c r="K6" s="170"/>
      <c r="M6" s="63"/>
      <c r="N6" s="63"/>
    </row>
    <row r="7" spans="1:11" ht="12.75">
      <c r="A7" s="278">
        <v>2</v>
      </c>
      <c r="B7" s="68" t="s">
        <v>131</v>
      </c>
      <c r="C7" s="610"/>
      <c r="D7" s="611"/>
      <c r="E7" s="610"/>
      <c r="F7" s="613"/>
      <c r="G7" s="611"/>
      <c r="H7" s="599"/>
      <c r="I7" s="601"/>
      <c r="J7" s="600"/>
      <c r="K7" s="170"/>
    </row>
    <row r="8" spans="1:11" ht="12.75">
      <c r="A8" s="278">
        <v>3</v>
      </c>
      <c r="B8" s="68" t="s">
        <v>132</v>
      </c>
      <c r="C8" s="602">
        <f>E8+H8+K8</f>
        <v>226433194.75</v>
      </c>
      <c r="D8" s="603"/>
      <c r="E8" s="602">
        <v>226433194.75</v>
      </c>
      <c r="F8" s="612"/>
      <c r="G8" s="603"/>
      <c r="H8" s="599"/>
      <c r="I8" s="601"/>
      <c r="J8" s="600"/>
      <c r="K8" s="170"/>
    </row>
    <row r="9" spans="1:11" ht="12.75">
      <c r="A9" s="278">
        <v>4</v>
      </c>
      <c r="B9" s="279" t="s">
        <v>133</v>
      </c>
      <c r="C9" s="602">
        <f>E9+H9+K9</f>
        <v>10443133</v>
      </c>
      <c r="D9" s="603"/>
      <c r="E9" s="614">
        <v>10443133</v>
      </c>
      <c r="F9" s="615"/>
      <c r="G9" s="616"/>
      <c r="H9" s="599"/>
      <c r="I9" s="601"/>
      <c r="J9" s="600"/>
      <c r="K9" s="170"/>
    </row>
    <row r="10" spans="1:11" ht="12.75">
      <c r="A10" s="280"/>
      <c r="B10" s="168"/>
      <c r="C10" s="610"/>
      <c r="D10" s="611"/>
      <c r="E10" s="610"/>
      <c r="F10" s="613"/>
      <c r="G10" s="611"/>
      <c r="H10" s="599"/>
      <c r="I10" s="601"/>
      <c r="J10" s="600"/>
      <c r="K10" s="170"/>
    </row>
    <row r="11" spans="1:11" ht="12.75">
      <c r="A11" s="278">
        <v>5</v>
      </c>
      <c r="B11" s="279" t="s">
        <v>134</v>
      </c>
      <c r="C11" s="602">
        <f>E11+H11+K11</f>
        <v>0</v>
      </c>
      <c r="D11" s="603"/>
      <c r="E11" s="614">
        <v>0</v>
      </c>
      <c r="F11" s="615"/>
      <c r="G11" s="616"/>
      <c r="H11" s="599"/>
      <c r="I11" s="601"/>
      <c r="J11" s="600"/>
      <c r="K11" s="170"/>
    </row>
    <row r="12" spans="1:13" ht="12.75">
      <c r="A12" s="280"/>
      <c r="B12" s="168"/>
      <c r="C12" s="610"/>
      <c r="D12" s="611"/>
      <c r="E12" s="610"/>
      <c r="F12" s="613"/>
      <c r="G12" s="611"/>
      <c r="H12" s="599"/>
      <c r="I12" s="601"/>
      <c r="J12" s="600"/>
      <c r="K12" s="170"/>
      <c r="M12" s="64"/>
    </row>
    <row r="13" spans="1:11" ht="12.75">
      <c r="A13" s="278">
        <v>6</v>
      </c>
      <c r="B13" s="279" t="s">
        <v>135</v>
      </c>
      <c r="C13" s="602">
        <f>E13+H13+K13</f>
        <v>0</v>
      </c>
      <c r="D13" s="603"/>
      <c r="E13" s="614">
        <v>0</v>
      </c>
      <c r="F13" s="615"/>
      <c r="G13" s="616"/>
      <c r="H13" s="599"/>
      <c r="I13" s="601"/>
      <c r="J13" s="600"/>
      <c r="K13" s="170"/>
    </row>
    <row r="14" spans="1:11" ht="12.75">
      <c r="A14" s="278">
        <v>7</v>
      </c>
      <c r="B14" s="279" t="s">
        <v>136</v>
      </c>
      <c r="C14" s="602">
        <f>E14+H14+K14</f>
        <v>0</v>
      </c>
      <c r="D14" s="603"/>
      <c r="E14" s="614">
        <v>0</v>
      </c>
      <c r="F14" s="615"/>
      <c r="G14" s="616"/>
      <c r="H14" s="599"/>
      <c r="I14" s="601"/>
      <c r="J14" s="600"/>
      <c r="K14" s="170"/>
    </row>
    <row r="15" spans="1:11" ht="12.75">
      <c r="A15" s="278">
        <v>8</v>
      </c>
      <c r="B15" s="279" t="s">
        <v>137</v>
      </c>
      <c r="C15" s="602">
        <f>E15+H15+K15</f>
        <v>0</v>
      </c>
      <c r="D15" s="603"/>
      <c r="E15" s="614">
        <v>0</v>
      </c>
      <c r="F15" s="615"/>
      <c r="G15" s="616"/>
      <c r="H15" s="599"/>
      <c r="I15" s="601"/>
      <c r="J15" s="600"/>
      <c r="K15" s="170"/>
    </row>
    <row r="16" spans="1:11" ht="12.75">
      <c r="A16" s="278">
        <v>9</v>
      </c>
      <c r="B16" s="168"/>
      <c r="C16" s="610"/>
      <c r="D16" s="611"/>
      <c r="E16" s="610"/>
      <c r="F16" s="613"/>
      <c r="G16" s="611"/>
      <c r="H16" s="599"/>
      <c r="I16" s="601"/>
      <c r="J16" s="600"/>
      <c r="K16" s="170"/>
    </row>
    <row r="17" spans="1:11" ht="25.5">
      <c r="A17" s="278">
        <v>10</v>
      </c>
      <c r="B17" s="281" t="s">
        <v>138</v>
      </c>
      <c r="C17" s="617">
        <f>SUM(C8:C16)</f>
        <v>236876327.75</v>
      </c>
      <c r="D17" s="618"/>
      <c r="E17" s="617">
        <f>SUM(E8:E16)</f>
        <v>236876327.75</v>
      </c>
      <c r="F17" s="619"/>
      <c r="G17" s="618"/>
      <c r="H17" s="599"/>
      <c r="I17" s="601"/>
      <c r="J17" s="600"/>
      <c r="K17" s="170"/>
    </row>
    <row r="18" spans="1:11" ht="12.75">
      <c r="A18" s="278">
        <v>11</v>
      </c>
      <c r="B18" s="68" t="s">
        <v>139</v>
      </c>
      <c r="C18" s="610"/>
      <c r="D18" s="611"/>
      <c r="E18" s="610"/>
      <c r="F18" s="613"/>
      <c r="G18" s="611"/>
      <c r="H18" s="599"/>
      <c r="I18" s="601"/>
      <c r="J18" s="600"/>
      <c r="K18" s="170"/>
    </row>
    <row r="19" spans="1:11" ht="12.75">
      <c r="A19" s="278">
        <v>12</v>
      </c>
      <c r="B19" s="68" t="s">
        <v>140</v>
      </c>
      <c r="C19" s="602">
        <f>E19+H19+K19</f>
        <v>4599912.220000001</v>
      </c>
      <c r="D19" s="603"/>
      <c r="E19" s="602">
        <v>4599912.220000001</v>
      </c>
      <c r="F19" s="612"/>
      <c r="G19" s="603"/>
      <c r="H19" s="599"/>
      <c r="I19" s="601"/>
      <c r="J19" s="600"/>
      <c r="K19" s="170"/>
    </row>
    <row r="20" spans="1:11" ht="12.75">
      <c r="A20" s="278">
        <v>13</v>
      </c>
      <c r="B20" s="68" t="s">
        <v>141</v>
      </c>
      <c r="C20" s="602">
        <f>E20+H20+K20</f>
        <v>0</v>
      </c>
      <c r="D20" s="603"/>
      <c r="E20" s="602">
        <v>0</v>
      </c>
      <c r="F20" s="612"/>
      <c r="G20" s="603"/>
      <c r="H20" s="599"/>
      <c r="I20" s="601"/>
      <c r="J20" s="600"/>
      <c r="K20" s="170"/>
    </row>
    <row r="21" spans="1:11" ht="12.75">
      <c r="A21" s="278">
        <v>14</v>
      </c>
      <c r="B21" s="68" t="s">
        <v>142</v>
      </c>
      <c r="C21" s="602">
        <f>E21+H21+K21</f>
        <v>-826053.3999999999</v>
      </c>
      <c r="D21" s="603"/>
      <c r="E21" s="602">
        <v>-826053.3999999999</v>
      </c>
      <c r="F21" s="612"/>
      <c r="G21" s="603"/>
      <c r="H21" s="599"/>
      <c r="I21" s="601"/>
      <c r="J21" s="600"/>
      <c r="K21" s="170"/>
    </row>
    <row r="22" spans="1:11" ht="25.5">
      <c r="A22" s="282">
        <v>15</v>
      </c>
      <c r="B22" s="283" t="s">
        <v>143</v>
      </c>
      <c r="C22" s="652">
        <f>SUM(C19:C21)</f>
        <v>3773858.8200000008</v>
      </c>
      <c r="D22" s="653"/>
      <c r="E22" s="652">
        <f>SUM(E19:E21)</f>
        <v>3773858.8200000008</v>
      </c>
      <c r="F22" s="654"/>
      <c r="G22" s="653"/>
      <c r="H22" s="599"/>
      <c r="I22" s="601"/>
      <c r="J22" s="600"/>
      <c r="K22" s="170"/>
    </row>
    <row r="23" spans="1:11" ht="12.75">
      <c r="A23" s="282">
        <v>16</v>
      </c>
      <c r="B23" s="284" t="s">
        <v>144</v>
      </c>
      <c r="C23" s="602">
        <f>E23+H23+K23</f>
        <v>0</v>
      </c>
      <c r="D23" s="603"/>
      <c r="E23" s="602">
        <v>0</v>
      </c>
      <c r="F23" s="612"/>
      <c r="G23" s="603"/>
      <c r="H23" s="599"/>
      <c r="I23" s="601"/>
      <c r="J23" s="600"/>
      <c r="K23" s="170"/>
    </row>
    <row r="24" spans="1:11" ht="12.75">
      <c r="A24" s="278">
        <v>17</v>
      </c>
      <c r="B24" s="168"/>
      <c r="C24" s="655"/>
      <c r="D24" s="656"/>
      <c r="E24" s="655"/>
      <c r="F24" s="657"/>
      <c r="G24" s="656"/>
      <c r="H24" s="599"/>
      <c r="I24" s="601"/>
      <c r="J24" s="600"/>
      <c r="K24" s="170"/>
    </row>
    <row r="25" spans="1:11" ht="12.75">
      <c r="A25" s="278">
        <v>18</v>
      </c>
      <c r="B25" s="68" t="s">
        <v>686</v>
      </c>
      <c r="C25" s="647"/>
      <c r="D25" s="648"/>
      <c r="E25" s="647"/>
      <c r="F25" s="658"/>
      <c r="G25" s="648"/>
      <c r="H25" s="599"/>
      <c r="I25" s="601"/>
      <c r="J25" s="600"/>
      <c r="K25" s="170"/>
    </row>
    <row r="26" spans="1:13" ht="25.5">
      <c r="A26" s="282">
        <v>19</v>
      </c>
      <c r="B26" s="283" t="s">
        <v>145</v>
      </c>
      <c r="C26" s="645">
        <f>C6+C17-C22+C23-C25</f>
        <v>3747156729.617504</v>
      </c>
      <c r="D26" s="646"/>
      <c r="E26" s="645">
        <f>E6+E17-E22+E23-E25</f>
        <v>3747156729.617504</v>
      </c>
      <c r="F26" s="659"/>
      <c r="G26" s="646"/>
      <c r="H26" s="599"/>
      <c r="I26" s="601"/>
      <c r="J26" s="600"/>
      <c r="K26" s="170"/>
      <c r="M26" s="64"/>
    </row>
    <row r="27" spans="1:11" s="69" customFormat="1" ht="12.75" customHeight="1">
      <c r="A27" s="285"/>
      <c r="B27" s="649" t="s">
        <v>146</v>
      </c>
      <c r="C27" s="650"/>
      <c r="D27" s="650"/>
      <c r="E27" s="650"/>
      <c r="F27" s="650"/>
      <c r="G27" s="650"/>
      <c r="H27" s="650"/>
      <c r="I27" s="650"/>
      <c r="J27" s="650"/>
      <c r="K27" s="651"/>
    </row>
    <row r="28" spans="1:11" ht="12.75">
      <c r="A28" s="278">
        <v>20</v>
      </c>
      <c r="B28" s="67" t="s">
        <v>147</v>
      </c>
      <c r="C28" s="602">
        <f aca="true" t="shared" si="0" ref="C28:C35">E28+H28+K28</f>
        <v>5.257503821514547</v>
      </c>
      <c r="D28" s="603"/>
      <c r="E28" s="604">
        <v>5.257503821514547</v>
      </c>
      <c r="F28" s="605"/>
      <c r="G28" s="606"/>
      <c r="H28" s="599"/>
      <c r="I28" s="601"/>
      <c r="J28" s="600"/>
      <c r="K28" s="170"/>
    </row>
    <row r="29" spans="1:11" ht="12.75">
      <c r="A29" s="278">
        <v>21</v>
      </c>
      <c r="B29" s="67" t="s">
        <v>148</v>
      </c>
      <c r="C29" s="602">
        <f t="shared" si="0"/>
        <v>0</v>
      </c>
      <c r="D29" s="603"/>
      <c r="E29" s="604">
        <v>0</v>
      </c>
      <c r="F29" s="605"/>
      <c r="G29" s="606"/>
      <c r="H29" s="599"/>
      <c r="I29" s="601"/>
      <c r="J29" s="600"/>
      <c r="K29" s="170"/>
    </row>
    <row r="30" spans="1:11" ht="12.75">
      <c r="A30" s="278">
        <v>22</v>
      </c>
      <c r="B30" s="67" t="s">
        <v>159</v>
      </c>
      <c r="C30" s="602">
        <f t="shared" si="0"/>
        <v>930094401.9699998</v>
      </c>
      <c r="D30" s="603"/>
      <c r="E30" s="604">
        <v>930094401.9699998</v>
      </c>
      <c r="F30" s="605"/>
      <c r="G30" s="606"/>
      <c r="H30" s="599"/>
      <c r="I30" s="601"/>
      <c r="J30" s="600"/>
      <c r="K30" s="170"/>
    </row>
    <row r="31" spans="1:11" ht="12.75">
      <c r="A31" s="278">
        <v>23</v>
      </c>
      <c r="B31" s="67" t="s">
        <v>149</v>
      </c>
      <c r="C31" s="602">
        <f t="shared" si="0"/>
        <v>984822587.6899999</v>
      </c>
      <c r="D31" s="603"/>
      <c r="E31" s="604">
        <v>984822587.6899999</v>
      </c>
      <c r="F31" s="605"/>
      <c r="G31" s="606"/>
      <c r="H31" s="599"/>
      <c r="I31" s="601"/>
      <c r="J31" s="600"/>
      <c r="K31" s="170"/>
    </row>
    <row r="32" spans="1:11" ht="12.75">
      <c r="A32" s="278">
        <v>24</v>
      </c>
      <c r="B32" s="67" t="s">
        <v>34</v>
      </c>
      <c r="C32" s="602">
        <f t="shared" si="0"/>
        <v>1284764885.92</v>
      </c>
      <c r="D32" s="603"/>
      <c r="E32" s="604">
        <v>1284764885.92</v>
      </c>
      <c r="F32" s="605"/>
      <c r="G32" s="606"/>
      <c r="H32" s="599"/>
      <c r="I32" s="601"/>
      <c r="J32" s="600"/>
      <c r="K32" s="170"/>
    </row>
    <row r="33" spans="1:11" ht="12.75">
      <c r="A33" s="278">
        <v>25</v>
      </c>
      <c r="B33" s="67" t="s">
        <v>27</v>
      </c>
      <c r="C33" s="602">
        <f t="shared" si="0"/>
        <v>0</v>
      </c>
      <c r="D33" s="603"/>
      <c r="E33" s="604">
        <v>0</v>
      </c>
      <c r="F33" s="605"/>
      <c r="G33" s="606"/>
      <c r="H33" s="599"/>
      <c r="I33" s="601"/>
      <c r="J33" s="600"/>
      <c r="K33" s="170"/>
    </row>
    <row r="34" spans="1:11" ht="12.75">
      <c r="A34" s="278">
        <v>26</v>
      </c>
      <c r="B34" s="67" t="s">
        <v>80</v>
      </c>
      <c r="C34" s="602">
        <f t="shared" si="0"/>
        <v>0</v>
      </c>
      <c r="D34" s="603"/>
      <c r="E34" s="604">
        <v>0</v>
      </c>
      <c r="F34" s="605"/>
      <c r="G34" s="606"/>
      <c r="H34" s="599"/>
      <c r="I34" s="601"/>
      <c r="J34" s="600"/>
      <c r="K34" s="170"/>
    </row>
    <row r="35" spans="1:11" ht="12.75">
      <c r="A35" s="278">
        <v>27</v>
      </c>
      <c r="B35" s="67" t="s">
        <v>150</v>
      </c>
      <c r="C35" s="602">
        <f t="shared" si="0"/>
        <v>547474848.7800001</v>
      </c>
      <c r="D35" s="603"/>
      <c r="E35" s="604">
        <v>547474848.7800001</v>
      </c>
      <c r="F35" s="605"/>
      <c r="G35" s="606"/>
      <c r="H35" s="599"/>
      <c r="I35" s="601"/>
      <c r="J35" s="600"/>
      <c r="K35" s="170"/>
    </row>
    <row r="36" spans="1:11" ht="12.75">
      <c r="A36" s="278">
        <v>28</v>
      </c>
      <c r="B36" s="133" t="s">
        <v>772</v>
      </c>
      <c r="C36" s="607">
        <f>SUM(C28:C35)</f>
        <v>3747156729.6175036</v>
      </c>
      <c r="D36" s="608"/>
      <c r="E36" s="607">
        <f>SUM(E28:E35)</f>
        <v>3747156729.6175036</v>
      </c>
      <c r="F36" s="609"/>
      <c r="G36" s="608"/>
      <c r="H36" s="599"/>
      <c r="I36" s="601"/>
      <c r="J36" s="600"/>
      <c r="K36" s="170"/>
    </row>
    <row r="37" spans="1:11" ht="12.75">
      <c r="A37" s="170"/>
      <c r="B37" s="176"/>
      <c r="C37" s="599"/>
      <c r="D37" s="600"/>
      <c r="E37" s="599"/>
      <c r="F37" s="601"/>
      <c r="G37" s="600"/>
      <c r="H37" s="599"/>
      <c r="I37" s="601"/>
      <c r="J37" s="600"/>
      <c r="K37" s="170"/>
    </row>
    <row r="41" ht="12.75">
      <c r="A41" s="8" t="s">
        <v>789</v>
      </c>
    </row>
  </sheetData>
  <sheetProtection/>
  <mergeCells count="103">
    <mergeCell ref="C28:D28"/>
    <mergeCell ref="C26:D26"/>
    <mergeCell ref="C25:D25"/>
    <mergeCell ref="H21:J21"/>
    <mergeCell ref="H22:J22"/>
    <mergeCell ref="H23:J23"/>
    <mergeCell ref="H24:J24"/>
    <mergeCell ref="H25:J25"/>
    <mergeCell ref="H26:J26"/>
    <mergeCell ref="B27:K27"/>
    <mergeCell ref="C22:D22"/>
    <mergeCell ref="E22:G22"/>
    <mergeCell ref="C23:D23"/>
    <mergeCell ref="E23:G23"/>
    <mergeCell ref="C24:D24"/>
    <mergeCell ref="E24:G24"/>
    <mergeCell ref="E25:G25"/>
    <mergeCell ref="E26:G26"/>
    <mergeCell ref="E28:G28"/>
    <mergeCell ref="H28:J28"/>
    <mergeCell ref="A1:C2"/>
    <mergeCell ref="D1:F2"/>
    <mergeCell ref="G1:I2"/>
    <mergeCell ref="A3:K3"/>
    <mergeCell ref="A4:K4"/>
    <mergeCell ref="C5:D5"/>
    <mergeCell ref="E5:G5"/>
    <mergeCell ref="H5:J5"/>
    <mergeCell ref="J1:K2"/>
    <mergeCell ref="C6:D6"/>
    <mergeCell ref="E6:G6"/>
    <mergeCell ref="H6:J6"/>
    <mergeCell ref="C8:D8"/>
    <mergeCell ref="E8:G8"/>
    <mergeCell ref="H7:J7"/>
    <mergeCell ref="H8:J8"/>
    <mergeCell ref="C9:D9"/>
    <mergeCell ref="C7:D7"/>
    <mergeCell ref="E7:G7"/>
    <mergeCell ref="E9:G9"/>
    <mergeCell ref="H9:J9"/>
    <mergeCell ref="C10:D10"/>
    <mergeCell ref="E10:G10"/>
    <mergeCell ref="H10:J10"/>
    <mergeCell ref="C13:D13"/>
    <mergeCell ref="C14:D14"/>
    <mergeCell ref="E14:G14"/>
    <mergeCell ref="C12:D12"/>
    <mergeCell ref="E12:G12"/>
    <mergeCell ref="H12:J12"/>
    <mergeCell ref="E13:G13"/>
    <mergeCell ref="H13:J13"/>
    <mergeCell ref="H14:J14"/>
    <mergeCell ref="C11:D11"/>
    <mergeCell ref="E11:G11"/>
    <mergeCell ref="H11:J11"/>
    <mergeCell ref="C15:D15"/>
    <mergeCell ref="E15:G15"/>
    <mergeCell ref="C16:D16"/>
    <mergeCell ref="E16:G16"/>
    <mergeCell ref="C17:D17"/>
    <mergeCell ref="E17:G17"/>
    <mergeCell ref="H15:J15"/>
    <mergeCell ref="H16:J16"/>
    <mergeCell ref="H17:J17"/>
    <mergeCell ref="C18:D18"/>
    <mergeCell ref="C19:D19"/>
    <mergeCell ref="C20:D20"/>
    <mergeCell ref="E20:G20"/>
    <mergeCell ref="C21:D21"/>
    <mergeCell ref="E21:G21"/>
    <mergeCell ref="E18:G18"/>
    <mergeCell ref="H18:J18"/>
    <mergeCell ref="E19:G19"/>
    <mergeCell ref="H19:J19"/>
    <mergeCell ref="H20:J20"/>
    <mergeCell ref="C33:D33"/>
    <mergeCell ref="E33:G33"/>
    <mergeCell ref="H33:J33"/>
    <mergeCell ref="C29:D29"/>
    <mergeCell ref="E29:G29"/>
    <mergeCell ref="H29:J29"/>
    <mergeCell ref="C30:D30"/>
    <mergeCell ref="E30:G30"/>
    <mergeCell ref="H30:J30"/>
    <mergeCell ref="E31:G31"/>
    <mergeCell ref="C31:D31"/>
    <mergeCell ref="H31:J31"/>
    <mergeCell ref="C32:D32"/>
    <mergeCell ref="E32:G32"/>
    <mergeCell ref="H32:J32"/>
    <mergeCell ref="C37:D37"/>
    <mergeCell ref="E37:G37"/>
    <mergeCell ref="H37:J37"/>
    <mergeCell ref="C34:D34"/>
    <mergeCell ref="E34:G34"/>
    <mergeCell ref="H34:J34"/>
    <mergeCell ref="C35:D35"/>
    <mergeCell ref="E35:G35"/>
    <mergeCell ref="H35:J35"/>
    <mergeCell ref="C36:D36"/>
    <mergeCell ref="E36:G36"/>
    <mergeCell ref="H36:J36"/>
  </mergeCells>
  <printOptions/>
  <pageMargins left="1.25" right="1.25" top="1" bottom="1" header="0.25" footer="0.25"/>
  <pageSetup horizontalDpi="600" verticalDpi="600" orientation="portrait" scale="59" r:id="rId1"/>
</worksheet>
</file>

<file path=xl/worksheets/sheet11.xml><?xml version="1.0" encoding="utf-8"?>
<worksheet xmlns="http://schemas.openxmlformats.org/spreadsheetml/2006/main" xmlns:r="http://schemas.openxmlformats.org/officeDocument/2006/relationships">
  <dimension ref="A1:G39"/>
  <sheetViews>
    <sheetView zoomScalePageLayoutView="0" workbookViewId="0" topLeftCell="A1">
      <selection activeCell="K59" sqref="K59:M62"/>
    </sheetView>
  </sheetViews>
  <sheetFormatPr defaultColWidth="9.140625" defaultRowHeight="15"/>
  <cols>
    <col min="1" max="1" width="5.421875" style="2" customWidth="1"/>
    <col min="2" max="2" width="40.00390625" style="2" customWidth="1"/>
    <col min="3" max="3" width="7.140625" style="2" customWidth="1"/>
    <col min="4" max="4" width="21.140625" style="2" customWidth="1"/>
    <col min="5" max="5" width="17.7109375" style="2" customWidth="1"/>
    <col min="6" max="6" width="19.00390625" style="2" customWidth="1"/>
    <col min="7" max="16384" width="9.140625" style="2" customWidth="1"/>
  </cols>
  <sheetData>
    <row r="1" spans="1:6" s="70" customFormat="1" ht="25.5" customHeight="1">
      <c r="A1" s="591" t="s">
        <v>807</v>
      </c>
      <c r="B1" s="591"/>
      <c r="C1" s="591" t="s">
        <v>154</v>
      </c>
      <c r="D1" s="591"/>
      <c r="E1" s="664" t="s">
        <v>372</v>
      </c>
      <c r="F1" s="594" t="s">
        <v>818</v>
      </c>
    </row>
    <row r="2" spans="1:6" ht="12.75">
      <c r="A2" s="591"/>
      <c r="B2" s="591"/>
      <c r="C2" s="591"/>
      <c r="D2" s="591"/>
      <c r="E2" s="665"/>
      <c r="F2" s="595"/>
    </row>
    <row r="3" spans="1:6" s="69" customFormat="1" ht="12.75" customHeight="1">
      <c r="A3" s="649" t="s">
        <v>105</v>
      </c>
      <c r="B3" s="650"/>
      <c r="C3" s="650"/>
      <c r="D3" s="650"/>
      <c r="E3" s="650"/>
      <c r="F3" s="651"/>
    </row>
    <row r="4" spans="1:7" ht="52.5" customHeight="1">
      <c r="A4" s="4" t="s">
        <v>49</v>
      </c>
      <c r="B4" s="663" t="s">
        <v>106</v>
      </c>
      <c r="C4" s="663"/>
      <c r="D4" s="1" t="s">
        <v>160</v>
      </c>
      <c r="E4" s="181" t="s">
        <v>107</v>
      </c>
      <c r="F4" s="1" t="s">
        <v>108</v>
      </c>
      <c r="G4" s="70"/>
    </row>
    <row r="5" spans="1:7" ht="15" customHeight="1">
      <c r="A5" s="30">
        <v>1</v>
      </c>
      <c r="B5" s="660" t="s">
        <v>109</v>
      </c>
      <c r="C5" s="660"/>
      <c r="D5" s="178">
        <v>48713076.75</v>
      </c>
      <c r="E5" s="178">
        <v>36117462.43</v>
      </c>
      <c r="F5" s="10" t="s">
        <v>1</v>
      </c>
      <c r="G5" s="71"/>
    </row>
    <row r="6" spans="1:7" ht="15" customHeight="1">
      <c r="A6" s="5">
        <v>2</v>
      </c>
      <c r="B6" s="660" t="s">
        <v>110</v>
      </c>
      <c r="C6" s="660"/>
      <c r="D6" s="178">
        <v>0</v>
      </c>
      <c r="E6" s="178">
        <v>0</v>
      </c>
      <c r="F6" s="3"/>
      <c r="G6" s="70"/>
    </row>
    <row r="7" spans="1:7" ht="13.5" customHeight="1">
      <c r="A7" s="5">
        <v>3</v>
      </c>
      <c r="B7" s="660" t="s">
        <v>111</v>
      </c>
      <c r="C7" s="660"/>
      <c r="D7" s="178">
        <v>0</v>
      </c>
      <c r="E7" s="178">
        <v>0</v>
      </c>
      <c r="F7" s="3"/>
      <c r="G7" s="70"/>
    </row>
    <row r="8" spans="1:7" ht="15" customHeight="1">
      <c r="A8" s="5">
        <v>4</v>
      </c>
      <c r="B8" s="660" t="s">
        <v>112</v>
      </c>
      <c r="C8" s="660"/>
      <c r="D8" s="178">
        <v>0</v>
      </c>
      <c r="E8" s="178">
        <v>0</v>
      </c>
      <c r="F8" s="3"/>
      <c r="G8" s="70"/>
    </row>
    <row r="9" spans="1:7" ht="15" customHeight="1">
      <c r="A9" s="5">
        <v>5</v>
      </c>
      <c r="B9" s="660" t="s">
        <v>113</v>
      </c>
      <c r="C9" s="660"/>
      <c r="D9" s="178">
        <v>0</v>
      </c>
      <c r="E9" s="178">
        <v>0</v>
      </c>
      <c r="F9" s="10"/>
      <c r="G9" s="70"/>
    </row>
    <row r="10" spans="1:7" ht="13.5" customHeight="1">
      <c r="A10" s="5">
        <v>6</v>
      </c>
      <c r="B10" s="660" t="s">
        <v>114</v>
      </c>
      <c r="C10" s="660"/>
      <c r="D10" s="178">
        <v>0</v>
      </c>
      <c r="E10" s="178">
        <v>0</v>
      </c>
      <c r="F10" s="3"/>
      <c r="G10" s="70"/>
    </row>
    <row r="11" spans="1:7" ht="15" customHeight="1">
      <c r="A11" s="5">
        <v>7</v>
      </c>
      <c r="B11" s="660" t="s">
        <v>115</v>
      </c>
      <c r="C11" s="660"/>
      <c r="D11" s="178">
        <v>25806734.526069336</v>
      </c>
      <c r="E11" s="178">
        <v>22742691.674661405</v>
      </c>
      <c r="F11" s="10" t="s">
        <v>1</v>
      </c>
      <c r="G11" s="70"/>
    </row>
    <row r="12" spans="1:7" ht="15" customHeight="1">
      <c r="A12" s="5">
        <v>8</v>
      </c>
      <c r="B12" s="660" t="s">
        <v>116</v>
      </c>
      <c r="C12" s="660"/>
      <c r="D12" s="178">
        <v>65030076.893930666</v>
      </c>
      <c r="E12" s="178">
        <v>59629020.67533859</v>
      </c>
      <c r="F12" s="10" t="s">
        <v>1</v>
      </c>
      <c r="G12" s="70"/>
    </row>
    <row r="13" spans="1:7" ht="15" customHeight="1">
      <c r="A13" s="5">
        <v>9</v>
      </c>
      <c r="B13" s="660" t="s">
        <v>117</v>
      </c>
      <c r="C13" s="660"/>
      <c r="D13" s="178">
        <v>0</v>
      </c>
      <c r="E13" s="178">
        <v>0</v>
      </c>
      <c r="F13" s="10"/>
      <c r="G13" s="70"/>
    </row>
    <row r="14" spans="1:7" ht="27" customHeight="1">
      <c r="A14" s="11">
        <v>10</v>
      </c>
      <c r="B14" s="660" t="s">
        <v>118</v>
      </c>
      <c r="C14" s="660"/>
      <c r="D14" s="178">
        <v>0</v>
      </c>
      <c r="E14" s="178">
        <v>0</v>
      </c>
      <c r="F14" s="3"/>
      <c r="G14" s="70"/>
    </row>
    <row r="15" spans="1:7" ht="13.5" customHeight="1">
      <c r="A15" s="5">
        <v>11</v>
      </c>
      <c r="B15" s="660" t="s">
        <v>119</v>
      </c>
      <c r="C15" s="660"/>
      <c r="D15" s="178">
        <v>0</v>
      </c>
      <c r="E15" s="178">
        <v>0</v>
      </c>
      <c r="F15" s="10"/>
      <c r="G15" s="70"/>
    </row>
    <row r="16" spans="1:7" ht="15" customHeight="1">
      <c r="A16" s="5">
        <v>12</v>
      </c>
      <c r="B16" s="662" t="s">
        <v>120</v>
      </c>
      <c r="C16" s="662"/>
      <c r="D16" s="180">
        <f>SUM(D11:D15)</f>
        <v>90836811.42</v>
      </c>
      <c r="E16" s="180">
        <f>SUM(E11:E15)</f>
        <v>82371712.35</v>
      </c>
      <c r="F16" s="3"/>
      <c r="G16" s="70"/>
    </row>
    <row r="17" spans="1:7" ht="15" customHeight="1">
      <c r="A17" s="5">
        <v>13</v>
      </c>
      <c r="B17" s="660" t="s">
        <v>121</v>
      </c>
      <c r="C17" s="660"/>
      <c r="D17" s="178">
        <v>0</v>
      </c>
      <c r="E17" s="178">
        <v>0</v>
      </c>
      <c r="F17" s="3"/>
      <c r="G17" s="70"/>
    </row>
    <row r="18" spans="1:7" ht="13.5" customHeight="1">
      <c r="A18" s="5">
        <v>14</v>
      </c>
      <c r="B18" s="660" t="s">
        <v>122</v>
      </c>
      <c r="C18" s="660"/>
      <c r="D18" s="178">
        <v>0</v>
      </c>
      <c r="E18" s="178">
        <v>0</v>
      </c>
      <c r="F18" s="3"/>
      <c r="G18" s="70"/>
    </row>
    <row r="19" spans="1:7" ht="27" customHeight="1">
      <c r="A19" s="11">
        <v>15</v>
      </c>
      <c r="B19" s="660" t="s">
        <v>123</v>
      </c>
      <c r="C19" s="660"/>
      <c r="D19" s="178">
        <v>0</v>
      </c>
      <c r="E19" s="178">
        <v>0</v>
      </c>
      <c r="F19" s="3"/>
      <c r="G19" s="70"/>
    </row>
    <row r="20" spans="1:7" ht="15" customHeight="1">
      <c r="A20" s="5">
        <v>16</v>
      </c>
      <c r="B20" s="660" t="s">
        <v>124</v>
      </c>
      <c r="C20" s="660"/>
      <c r="D20" s="178">
        <v>0</v>
      </c>
      <c r="E20" s="178">
        <v>0</v>
      </c>
      <c r="F20" s="3"/>
      <c r="G20" s="70"/>
    </row>
    <row r="21" spans="1:7" ht="15" customHeight="1">
      <c r="A21" s="5">
        <v>17</v>
      </c>
      <c r="B21" s="587"/>
      <c r="C21" s="587"/>
      <c r="D21" s="182"/>
      <c r="E21" s="182"/>
      <c r="F21" s="182"/>
      <c r="G21" s="70"/>
    </row>
    <row r="22" spans="1:7" ht="13.5" customHeight="1">
      <c r="A22" s="5">
        <v>18</v>
      </c>
      <c r="B22" s="587"/>
      <c r="C22" s="587"/>
      <c r="D22" s="182"/>
      <c r="E22" s="182"/>
      <c r="F22" s="182"/>
      <c r="G22" s="70"/>
    </row>
    <row r="23" spans="1:7" ht="15" customHeight="1">
      <c r="A23" s="5">
        <v>19</v>
      </c>
      <c r="B23" s="587"/>
      <c r="C23" s="587"/>
      <c r="D23" s="182"/>
      <c r="E23" s="182"/>
      <c r="F23" s="182"/>
      <c r="G23" s="70"/>
    </row>
    <row r="24" spans="1:7" ht="12.75">
      <c r="A24" s="11">
        <v>20</v>
      </c>
      <c r="B24" s="661" t="s">
        <v>125</v>
      </c>
      <c r="C24" s="661"/>
      <c r="D24" s="134">
        <f>D5+D16</f>
        <v>139549888.17000002</v>
      </c>
      <c r="E24" s="179">
        <f>E5+E16</f>
        <v>118489174.78</v>
      </c>
      <c r="F24" s="182"/>
      <c r="G24" s="70"/>
    </row>
    <row r="25" ht="12.75">
      <c r="G25" s="70"/>
    </row>
    <row r="26" ht="12.75">
      <c r="G26" s="70"/>
    </row>
    <row r="27" ht="12.75">
      <c r="G27" s="70"/>
    </row>
    <row r="28" ht="12.75">
      <c r="G28" s="70"/>
    </row>
    <row r="29" ht="12.75">
      <c r="G29" s="70"/>
    </row>
    <row r="30" ht="12.75">
      <c r="G30" s="70"/>
    </row>
    <row r="31" ht="12.75">
      <c r="G31" s="70"/>
    </row>
    <row r="39" ht="12.75">
      <c r="A39" s="8" t="s">
        <v>790</v>
      </c>
    </row>
  </sheetData>
  <sheetProtection/>
  <mergeCells count="26">
    <mergeCell ref="B4:C4"/>
    <mergeCell ref="B5:C5"/>
    <mergeCell ref="B6:C6"/>
    <mergeCell ref="A1:B2"/>
    <mergeCell ref="C1:D2"/>
    <mergeCell ref="A3:F3"/>
    <mergeCell ref="E1:E2"/>
    <mergeCell ref="F1:F2"/>
    <mergeCell ref="B10:C10"/>
    <mergeCell ref="B11:C11"/>
    <mergeCell ref="B12:C12"/>
    <mergeCell ref="B7:C7"/>
    <mergeCell ref="B8:C8"/>
    <mergeCell ref="B9:C9"/>
    <mergeCell ref="B16:C16"/>
    <mergeCell ref="B17:C17"/>
    <mergeCell ref="B18:C18"/>
    <mergeCell ref="B13:C13"/>
    <mergeCell ref="B14:C14"/>
    <mergeCell ref="B15:C15"/>
    <mergeCell ref="B19:C19"/>
    <mergeCell ref="B20:C20"/>
    <mergeCell ref="B24:C24"/>
    <mergeCell ref="B21:C21"/>
    <mergeCell ref="B22:C22"/>
    <mergeCell ref="B23:C23"/>
  </mergeCells>
  <printOptions/>
  <pageMargins left="1.25" right="1.25" top="1" bottom="1" header="0.25" footer="0.25"/>
  <pageSetup horizontalDpi="600" verticalDpi="600" orientation="portrait" scale="69" r:id="rId1"/>
</worksheet>
</file>

<file path=xl/worksheets/sheet12.xml><?xml version="1.0" encoding="utf-8"?>
<worksheet xmlns="http://schemas.openxmlformats.org/spreadsheetml/2006/main" xmlns:r="http://schemas.openxmlformats.org/officeDocument/2006/relationships">
  <dimension ref="A1:P50"/>
  <sheetViews>
    <sheetView tabSelected="1" zoomScalePageLayoutView="0" workbookViewId="0" topLeftCell="F1">
      <selection activeCell="O6" sqref="O6"/>
    </sheetView>
  </sheetViews>
  <sheetFormatPr defaultColWidth="8.8515625" defaultRowHeight="15"/>
  <cols>
    <col min="1" max="1" width="5.00390625" style="362" customWidth="1"/>
    <col min="2" max="2" width="34.00390625" style="362" customWidth="1"/>
    <col min="3" max="3" width="36.28125" style="362" customWidth="1"/>
    <col min="4" max="4" width="13.28125" style="362" customWidth="1"/>
    <col min="5" max="5" width="16.28125" style="362" customWidth="1"/>
    <col min="6" max="6" width="3.140625" style="362" customWidth="1"/>
    <col min="7" max="7" width="15.8515625" style="362" customWidth="1"/>
    <col min="8" max="8" width="22.57421875" style="362" customWidth="1"/>
    <col min="9" max="9" width="11.140625" style="362" customWidth="1"/>
    <col min="10" max="11" width="6.00390625" style="362" customWidth="1"/>
    <col min="12" max="12" width="22.8515625" style="362" customWidth="1"/>
    <col min="13" max="13" width="16.28125" style="362" customWidth="1"/>
    <col min="14" max="14" width="16.421875" style="362" customWidth="1"/>
    <col min="15" max="15" width="8.8515625" style="362" customWidth="1"/>
    <col min="16" max="16" width="12.28125" style="362" bestFit="1" customWidth="1"/>
    <col min="17" max="16384" width="8.8515625" style="362" customWidth="1"/>
  </cols>
  <sheetData>
    <row r="1" spans="1:14" ht="29.25" customHeight="1">
      <c r="A1" s="670" t="s">
        <v>808</v>
      </c>
      <c r="B1" s="670"/>
      <c r="C1" s="671" t="s">
        <v>154</v>
      </c>
      <c r="D1" s="672" t="s">
        <v>730</v>
      </c>
      <c r="E1" s="674" t="s">
        <v>816</v>
      </c>
      <c r="F1" s="675"/>
      <c r="G1" s="678" t="s">
        <v>807</v>
      </c>
      <c r="H1" s="679"/>
      <c r="I1" s="679"/>
      <c r="J1" s="680"/>
      <c r="K1" s="666" t="s">
        <v>659</v>
      </c>
      <c r="L1" s="667"/>
      <c r="M1" s="360" t="s">
        <v>377</v>
      </c>
      <c r="N1" s="361" t="s">
        <v>831</v>
      </c>
    </row>
    <row r="2" spans="1:14" ht="5.25" customHeight="1">
      <c r="A2" s="670"/>
      <c r="B2" s="670"/>
      <c r="C2" s="671"/>
      <c r="D2" s="673"/>
      <c r="E2" s="676"/>
      <c r="F2" s="677"/>
      <c r="G2" s="681"/>
      <c r="H2" s="682"/>
      <c r="I2" s="682"/>
      <c r="J2" s="683"/>
      <c r="K2" s="668"/>
      <c r="L2" s="669"/>
      <c r="M2" s="363"/>
      <c r="N2" s="364"/>
    </row>
    <row r="3" spans="1:14" ht="10.5" customHeight="1">
      <c r="A3" s="684" t="s">
        <v>660</v>
      </c>
      <c r="B3" s="684"/>
      <c r="C3" s="684"/>
      <c r="D3" s="684"/>
      <c r="E3" s="684"/>
      <c r="F3" s="365"/>
      <c r="G3" s="684" t="s">
        <v>661</v>
      </c>
      <c r="H3" s="684"/>
      <c r="I3" s="684"/>
      <c r="J3" s="684"/>
      <c r="K3" s="684"/>
      <c r="L3" s="684"/>
      <c r="M3" s="684"/>
      <c r="N3" s="684"/>
    </row>
    <row r="4" spans="1:14" ht="216.75" customHeight="1">
      <c r="A4" s="685" t="s">
        <v>662</v>
      </c>
      <c r="B4" s="685"/>
      <c r="C4" s="685"/>
      <c r="D4" s="685"/>
      <c r="E4" s="685"/>
      <c r="F4" s="366"/>
      <c r="G4" s="685" t="s">
        <v>663</v>
      </c>
      <c r="H4" s="685"/>
      <c r="I4" s="685"/>
      <c r="J4" s="685"/>
      <c r="K4" s="685"/>
      <c r="L4" s="685"/>
      <c r="M4" s="685"/>
      <c r="N4" s="685"/>
    </row>
    <row r="5" spans="1:14" ht="14.25" customHeight="1">
      <c r="A5" s="686" t="s">
        <v>163</v>
      </c>
      <c r="B5" s="672" t="s">
        <v>664</v>
      </c>
      <c r="C5" s="675"/>
      <c r="D5" s="686" t="s">
        <v>665</v>
      </c>
      <c r="E5" s="686" t="s">
        <v>666</v>
      </c>
      <c r="F5" s="367"/>
      <c r="G5" s="368" t="s">
        <v>667</v>
      </c>
      <c r="H5" s="368" t="s">
        <v>668</v>
      </c>
      <c r="I5" s="688" t="s">
        <v>669</v>
      </c>
      <c r="J5" s="688"/>
      <c r="K5" s="688"/>
      <c r="L5" s="689" t="s">
        <v>848</v>
      </c>
      <c r="M5" s="689" t="s">
        <v>849</v>
      </c>
      <c r="N5" s="690" t="s">
        <v>163</v>
      </c>
    </row>
    <row r="6" spans="1:14" ht="45" customHeight="1">
      <c r="A6" s="687"/>
      <c r="B6" s="673"/>
      <c r="C6" s="677"/>
      <c r="D6" s="687"/>
      <c r="E6" s="687"/>
      <c r="F6" s="369"/>
      <c r="G6" s="370" t="s">
        <v>670</v>
      </c>
      <c r="H6" s="370" t="s">
        <v>671</v>
      </c>
      <c r="I6" s="371" t="s">
        <v>672</v>
      </c>
      <c r="J6" s="692" t="s">
        <v>673</v>
      </c>
      <c r="K6" s="692"/>
      <c r="L6" s="689"/>
      <c r="M6" s="689"/>
      <c r="N6" s="691"/>
    </row>
    <row r="7" spans="1:14" ht="15">
      <c r="A7" s="372">
        <v>1</v>
      </c>
      <c r="B7" s="703" t="s">
        <v>727</v>
      </c>
      <c r="C7" s="704"/>
      <c r="D7" s="373"/>
      <c r="E7" s="373"/>
      <c r="F7" s="373"/>
      <c r="G7" s="374"/>
      <c r="H7" s="374"/>
      <c r="I7" s="375"/>
      <c r="J7" s="693"/>
      <c r="K7" s="694"/>
      <c r="L7" s="376"/>
      <c r="M7" s="375"/>
      <c r="N7" s="372">
        <v>1</v>
      </c>
    </row>
    <row r="8" spans="1:14" ht="12.75" customHeight="1">
      <c r="A8" s="372">
        <f aca="true" t="shared" si="0" ref="A8:A19">+A7+1</f>
        <v>2</v>
      </c>
      <c r="B8" s="700" t="s">
        <v>674</v>
      </c>
      <c r="C8" s="700"/>
      <c r="D8" s="377">
        <v>213240000</v>
      </c>
      <c r="E8" s="378">
        <v>4222280</v>
      </c>
      <c r="F8" s="378"/>
      <c r="G8" s="379">
        <v>37973</v>
      </c>
      <c r="H8" s="379">
        <v>48898</v>
      </c>
      <c r="I8" s="379">
        <v>39767</v>
      </c>
      <c r="J8" s="701">
        <v>48898</v>
      </c>
      <c r="K8" s="702"/>
      <c r="L8" s="380">
        <v>174685000</v>
      </c>
      <c r="M8" s="381">
        <v>10074538.83</v>
      </c>
      <c r="N8" s="372">
        <f aca="true" t="shared" si="1" ref="N8:N19">+N7+1</f>
        <v>2</v>
      </c>
    </row>
    <row r="9" spans="1:14" ht="13.5" customHeight="1">
      <c r="A9" s="372">
        <f t="shared" si="0"/>
        <v>3</v>
      </c>
      <c r="B9" s="695"/>
      <c r="C9" s="695"/>
      <c r="D9" s="382"/>
      <c r="E9" s="383"/>
      <c r="F9" s="383"/>
      <c r="G9" s="384"/>
      <c r="H9" s="385"/>
      <c r="I9" s="384"/>
      <c r="J9" s="696"/>
      <c r="K9" s="696"/>
      <c r="L9" s="386"/>
      <c r="M9" s="387"/>
      <c r="N9" s="372">
        <f t="shared" si="1"/>
        <v>3</v>
      </c>
    </row>
    <row r="10" spans="1:14" s="390" customFormat="1" ht="12.75" customHeight="1">
      <c r="A10" s="372">
        <f t="shared" si="0"/>
        <v>4</v>
      </c>
      <c r="B10" s="697" t="s">
        <v>832</v>
      </c>
      <c r="C10" s="697"/>
      <c r="D10" s="377">
        <v>172515000</v>
      </c>
      <c r="E10" s="388">
        <v>2601552.77</v>
      </c>
      <c r="F10" s="388"/>
      <c r="G10" s="389">
        <v>38741</v>
      </c>
      <c r="H10" s="389">
        <v>44150</v>
      </c>
      <c r="I10" s="389">
        <v>39401</v>
      </c>
      <c r="J10" s="698">
        <v>44150</v>
      </c>
      <c r="K10" s="699"/>
      <c r="L10" s="380">
        <v>0</v>
      </c>
      <c r="M10" s="381">
        <v>3755457.45</v>
      </c>
      <c r="N10" s="372">
        <f t="shared" si="1"/>
        <v>4</v>
      </c>
    </row>
    <row r="11" spans="1:14" ht="12.75" customHeight="1">
      <c r="A11" s="372">
        <f t="shared" si="0"/>
        <v>5</v>
      </c>
      <c r="B11" s="695"/>
      <c r="C11" s="695"/>
      <c r="D11" s="377"/>
      <c r="E11" s="378">
        <v>-10168197</v>
      </c>
      <c r="F11" s="378" t="s">
        <v>675</v>
      </c>
      <c r="G11" s="391"/>
      <c r="H11" s="391"/>
      <c r="I11" s="391"/>
      <c r="J11" s="702"/>
      <c r="K11" s="702"/>
      <c r="L11" s="380"/>
      <c r="M11" s="381"/>
      <c r="N11" s="372">
        <f t="shared" si="1"/>
        <v>5</v>
      </c>
    </row>
    <row r="12" spans="1:14" ht="13.5" customHeight="1">
      <c r="A12" s="372">
        <f t="shared" si="0"/>
        <v>6</v>
      </c>
      <c r="B12" s="700" t="s">
        <v>676</v>
      </c>
      <c r="C12" s="700"/>
      <c r="D12" s="377">
        <v>82025000</v>
      </c>
      <c r="E12" s="378">
        <f>1395401.26+4872.99</f>
        <v>1400274.25</v>
      </c>
      <c r="F12" s="378"/>
      <c r="G12" s="379">
        <v>39384</v>
      </c>
      <c r="H12" s="379">
        <v>54011</v>
      </c>
      <c r="I12" s="379">
        <v>52550</v>
      </c>
      <c r="J12" s="701">
        <v>54011</v>
      </c>
      <c r="K12" s="702"/>
      <c r="L12" s="380">
        <v>82025000</v>
      </c>
      <c r="M12" s="381">
        <v>3896125</v>
      </c>
      <c r="N12" s="372">
        <f t="shared" si="1"/>
        <v>6</v>
      </c>
    </row>
    <row r="13" spans="1:14" ht="12.75" customHeight="1">
      <c r="A13" s="372">
        <f t="shared" si="0"/>
        <v>7</v>
      </c>
      <c r="B13" s="695"/>
      <c r="C13" s="695"/>
      <c r="D13" s="377"/>
      <c r="E13" s="378">
        <f>-81400274.25+82025000</f>
        <v>624725.75</v>
      </c>
      <c r="F13" s="378" t="s">
        <v>677</v>
      </c>
      <c r="G13" s="391"/>
      <c r="H13" s="391"/>
      <c r="I13" s="391"/>
      <c r="J13" s="702"/>
      <c r="K13" s="702"/>
      <c r="L13" s="380"/>
      <c r="M13" s="381"/>
      <c r="N13" s="372">
        <f t="shared" si="1"/>
        <v>7</v>
      </c>
    </row>
    <row r="14" spans="1:14" ht="13.5" customHeight="1">
      <c r="A14" s="372">
        <f t="shared" si="0"/>
        <v>8</v>
      </c>
      <c r="B14" s="700" t="s">
        <v>678</v>
      </c>
      <c r="C14" s="700"/>
      <c r="D14" s="377">
        <v>256710000</v>
      </c>
      <c r="E14" s="378">
        <f>4276911.39+3088.61</f>
        <v>4280000</v>
      </c>
      <c r="F14" s="378"/>
      <c r="G14" s="379">
        <v>39384</v>
      </c>
      <c r="H14" s="379">
        <v>52550</v>
      </c>
      <c r="I14" s="379">
        <v>41593</v>
      </c>
      <c r="J14" s="701">
        <v>52550</v>
      </c>
      <c r="K14" s="702"/>
      <c r="L14" s="380">
        <v>246670000</v>
      </c>
      <c r="M14" s="381">
        <v>14780478.65</v>
      </c>
      <c r="N14" s="372">
        <f t="shared" si="1"/>
        <v>8</v>
      </c>
    </row>
    <row r="15" spans="1:14" ht="12.75" customHeight="1">
      <c r="A15" s="372">
        <f t="shared" si="0"/>
        <v>9</v>
      </c>
      <c r="B15" s="695"/>
      <c r="C15" s="695"/>
      <c r="D15" s="382"/>
      <c r="E15" s="383"/>
      <c r="F15" s="383"/>
      <c r="G15" s="384"/>
      <c r="H15" s="384"/>
      <c r="I15" s="384"/>
      <c r="J15" s="696"/>
      <c r="K15" s="696"/>
      <c r="L15" s="386"/>
      <c r="M15" s="387"/>
      <c r="N15" s="372">
        <f t="shared" si="1"/>
        <v>9</v>
      </c>
    </row>
    <row r="16" spans="1:14" ht="12.75" customHeight="1">
      <c r="A16" s="372">
        <f t="shared" si="0"/>
        <v>10</v>
      </c>
      <c r="B16" s="700" t="s">
        <v>679</v>
      </c>
      <c r="C16" s="700"/>
      <c r="D16" s="377">
        <v>263710000</v>
      </c>
      <c r="E16" s="378">
        <f>3333450.49+917.02</f>
        <v>3334367.5100000002</v>
      </c>
      <c r="F16" s="378"/>
      <c r="G16" s="379">
        <v>39384</v>
      </c>
      <c r="H16" s="379">
        <v>44515</v>
      </c>
      <c r="I16" s="379">
        <v>41958</v>
      </c>
      <c r="J16" s="701">
        <v>44515</v>
      </c>
      <c r="K16" s="702"/>
      <c r="L16" s="380">
        <v>207970000</v>
      </c>
      <c r="M16" s="381">
        <v>11342288.89</v>
      </c>
      <c r="N16" s="372">
        <f t="shared" si="1"/>
        <v>10</v>
      </c>
    </row>
    <row r="17" spans="1:14" ht="13.5" customHeight="1">
      <c r="A17" s="372">
        <f t="shared" si="0"/>
        <v>11</v>
      </c>
      <c r="B17" s="695"/>
      <c r="C17" s="695"/>
      <c r="D17" s="377"/>
      <c r="E17" s="378">
        <f>-280937877.15+263710000</f>
        <v>-17227877.149999976</v>
      </c>
      <c r="F17" s="378" t="s">
        <v>675</v>
      </c>
      <c r="G17" s="391"/>
      <c r="H17" s="391"/>
      <c r="I17" s="391"/>
      <c r="J17" s="702"/>
      <c r="K17" s="702"/>
      <c r="L17" s="380"/>
      <c r="M17" s="381"/>
      <c r="N17" s="372">
        <f t="shared" si="1"/>
        <v>11</v>
      </c>
    </row>
    <row r="18" spans="1:14" ht="12.75" customHeight="1">
      <c r="A18" s="372">
        <f t="shared" si="0"/>
        <v>12</v>
      </c>
      <c r="B18" s="700" t="s">
        <v>680</v>
      </c>
      <c r="C18" s="700"/>
      <c r="D18" s="377">
        <v>108415000</v>
      </c>
      <c r="E18" s="378">
        <v>1822649.15</v>
      </c>
      <c r="F18" s="378"/>
      <c r="G18" s="379">
        <v>40822</v>
      </c>
      <c r="H18" s="379">
        <v>50724</v>
      </c>
      <c r="I18" s="379">
        <v>41228</v>
      </c>
      <c r="J18" s="701">
        <v>50420</v>
      </c>
      <c r="K18" s="702"/>
      <c r="L18" s="380">
        <v>101875000</v>
      </c>
      <c r="M18" s="381">
        <v>5017075.71</v>
      </c>
      <c r="N18" s="372">
        <f t="shared" si="1"/>
        <v>12</v>
      </c>
    </row>
    <row r="19" spans="1:14" ht="13.5" customHeight="1">
      <c r="A19" s="372">
        <f t="shared" si="0"/>
        <v>13</v>
      </c>
      <c r="B19" s="695"/>
      <c r="C19" s="695"/>
      <c r="D19" s="377"/>
      <c r="E19" s="378">
        <v>-14860775.15</v>
      </c>
      <c r="F19" s="378" t="s">
        <v>675</v>
      </c>
      <c r="G19" s="391"/>
      <c r="H19" s="391"/>
      <c r="I19" s="391"/>
      <c r="J19" s="702"/>
      <c r="K19" s="702"/>
      <c r="L19" s="380"/>
      <c r="M19" s="381"/>
      <c r="N19" s="372">
        <f t="shared" si="1"/>
        <v>13</v>
      </c>
    </row>
    <row r="20" spans="1:14" s="393" customFormat="1" ht="13.5" customHeight="1">
      <c r="A20" s="372">
        <f>+A19+1</f>
        <v>14</v>
      </c>
      <c r="B20" s="697" t="s">
        <v>833</v>
      </c>
      <c r="C20" s="697"/>
      <c r="D20" s="377">
        <v>69020000</v>
      </c>
      <c r="E20" s="388">
        <v>1232096.47</v>
      </c>
      <c r="F20" s="392"/>
      <c r="G20" s="389">
        <v>42320</v>
      </c>
      <c r="H20" s="389">
        <v>44150</v>
      </c>
      <c r="I20" s="389">
        <v>42689</v>
      </c>
      <c r="J20" s="698">
        <v>44150</v>
      </c>
      <c r="K20" s="699"/>
      <c r="L20" s="380">
        <v>69020000</v>
      </c>
      <c r="M20" s="381">
        <v>378742.78</v>
      </c>
      <c r="N20" s="372">
        <f>+N19+1</f>
        <v>14</v>
      </c>
    </row>
    <row r="21" spans="1:14" ht="13.5" customHeight="1">
      <c r="A21" s="372">
        <f aca="true" t="shared" si="2" ref="A21:A41">+A20+1</f>
        <v>15</v>
      </c>
      <c r="B21" s="705"/>
      <c r="C21" s="706"/>
      <c r="D21" s="377"/>
      <c r="E21" s="378">
        <v>-6832956.8</v>
      </c>
      <c r="F21" s="378" t="s">
        <v>675</v>
      </c>
      <c r="G21" s="391"/>
      <c r="H21" s="391"/>
      <c r="I21" s="391"/>
      <c r="J21" s="707"/>
      <c r="K21" s="708"/>
      <c r="L21" s="380"/>
      <c r="M21" s="394"/>
      <c r="N21" s="372">
        <f aca="true" t="shared" si="3" ref="N21:N40">+N20+1</f>
        <v>15</v>
      </c>
    </row>
    <row r="22" spans="1:14" ht="12.75" customHeight="1">
      <c r="A22" s="372">
        <f t="shared" si="2"/>
        <v>16</v>
      </c>
      <c r="B22" s="700" t="s">
        <v>681</v>
      </c>
      <c r="C22" s="700"/>
      <c r="D22" s="377">
        <v>25160000</v>
      </c>
      <c r="E22" s="378">
        <v>176500</v>
      </c>
      <c r="F22" s="378"/>
      <c r="G22" s="379">
        <v>41261</v>
      </c>
      <c r="H22" s="379">
        <v>50359</v>
      </c>
      <c r="I22" s="379">
        <v>41593</v>
      </c>
      <c r="J22" s="701">
        <v>50359</v>
      </c>
      <c r="K22" s="702"/>
      <c r="L22" s="380">
        <v>22780000</v>
      </c>
      <c r="M22" s="381">
        <v>724119.77</v>
      </c>
      <c r="N22" s="372">
        <f t="shared" si="3"/>
        <v>16</v>
      </c>
    </row>
    <row r="23" spans="1:14" ht="12.75" customHeight="1">
      <c r="A23" s="372">
        <f t="shared" si="2"/>
        <v>17</v>
      </c>
      <c r="B23" s="695"/>
      <c r="C23" s="695"/>
      <c r="D23" s="382"/>
      <c r="E23" s="383"/>
      <c r="F23" s="383"/>
      <c r="G23" s="384"/>
      <c r="H23" s="384"/>
      <c r="I23" s="384"/>
      <c r="J23" s="696"/>
      <c r="K23" s="696"/>
      <c r="L23" s="395"/>
      <c r="M23" s="396"/>
      <c r="N23" s="372">
        <f t="shared" si="3"/>
        <v>17</v>
      </c>
    </row>
    <row r="24" spans="1:16" ht="13.5" customHeight="1">
      <c r="A24" s="372">
        <f t="shared" si="2"/>
        <v>18</v>
      </c>
      <c r="B24" s="700" t="s">
        <v>834</v>
      </c>
      <c r="C24" s="700"/>
      <c r="D24" s="377">
        <v>238255000</v>
      </c>
      <c r="E24" s="378">
        <v>0</v>
      </c>
      <c r="F24" s="378"/>
      <c r="G24" s="379">
        <v>37574</v>
      </c>
      <c r="H24" s="379">
        <v>42050</v>
      </c>
      <c r="I24" s="379">
        <v>39859</v>
      </c>
      <c r="J24" s="701">
        <v>42050</v>
      </c>
      <c r="K24" s="702"/>
      <c r="L24" s="380">
        <v>0</v>
      </c>
      <c r="M24" s="381">
        <f>943.15+7135.2+110624.77-463.85</f>
        <v>118239.27</v>
      </c>
      <c r="N24" s="372">
        <f t="shared" si="3"/>
        <v>18</v>
      </c>
      <c r="P24" s="397"/>
    </row>
    <row r="25" spans="1:14" ht="12.75" customHeight="1">
      <c r="A25" s="372">
        <f t="shared" si="2"/>
        <v>19</v>
      </c>
      <c r="B25" s="695"/>
      <c r="C25" s="695"/>
      <c r="D25" s="382"/>
      <c r="E25" s="383"/>
      <c r="F25" s="383"/>
      <c r="G25" s="384"/>
      <c r="H25" s="384"/>
      <c r="I25" s="384"/>
      <c r="J25" s="696"/>
      <c r="K25" s="696"/>
      <c r="L25" s="395"/>
      <c r="M25" s="396"/>
      <c r="N25" s="372">
        <f t="shared" si="3"/>
        <v>19</v>
      </c>
    </row>
    <row r="26" spans="1:14" ht="13.5" customHeight="1">
      <c r="A26" s="372">
        <f t="shared" si="2"/>
        <v>20</v>
      </c>
      <c r="B26" s="700" t="s">
        <v>682</v>
      </c>
      <c r="C26" s="700"/>
      <c r="D26" s="377">
        <v>72100000</v>
      </c>
      <c r="E26" s="378">
        <v>0</v>
      </c>
      <c r="F26" s="378"/>
      <c r="G26" s="379">
        <v>39716</v>
      </c>
      <c r="H26" s="379">
        <v>44242</v>
      </c>
      <c r="I26" s="379">
        <v>39859</v>
      </c>
      <c r="J26" s="701">
        <v>45703</v>
      </c>
      <c r="K26" s="702"/>
      <c r="L26" s="380">
        <v>44200000</v>
      </c>
      <c r="M26" s="381">
        <f>36990.42+59039.85</f>
        <v>96030.26999999999</v>
      </c>
      <c r="N26" s="372">
        <f t="shared" si="3"/>
        <v>20</v>
      </c>
    </row>
    <row r="27" spans="1:14" ht="12.75" customHeight="1">
      <c r="A27" s="372">
        <f t="shared" si="2"/>
        <v>21</v>
      </c>
      <c r="B27" s="695"/>
      <c r="C27" s="695"/>
      <c r="D27" s="382"/>
      <c r="E27" s="383"/>
      <c r="F27" s="383"/>
      <c r="G27" s="384"/>
      <c r="H27" s="384"/>
      <c r="I27" s="384"/>
      <c r="J27" s="696"/>
      <c r="K27" s="696"/>
      <c r="L27" s="386"/>
      <c r="M27" s="396"/>
      <c r="N27" s="372">
        <f t="shared" si="3"/>
        <v>21</v>
      </c>
    </row>
    <row r="28" spans="1:14" ht="12.75" customHeight="1">
      <c r="A28" s="372">
        <f t="shared" si="2"/>
        <v>22</v>
      </c>
      <c r="B28" s="709" t="s">
        <v>728</v>
      </c>
      <c r="C28" s="710"/>
      <c r="D28" s="382"/>
      <c r="E28" s="383"/>
      <c r="F28" s="383"/>
      <c r="G28" s="384"/>
      <c r="H28" s="384"/>
      <c r="I28" s="384"/>
      <c r="J28" s="705"/>
      <c r="K28" s="706"/>
      <c r="L28" s="386"/>
      <c r="M28" s="396"/>
      <c r="N28" s="372">
        <f t="shared" si="3"/>
        <v>22</v>
      </c>
    </row>
    <row r="29" spans="1:16" ht="12.75" customHeight="1">
      <c r="A29" s="372">
        <f t="shared" si="2"/>
        <v>23</v>
      </c>
      <c r="B29" s="697" t="s">
        <v>683</v>
      </c>
      <c r="C29" s="697"/>
      <c r="D29" s="388">
        <v>200000000</v>
      </c>
      <c r="E29" s="378">
        <v>2243000</v>
      </c>
      <c r="F29" s="378"/>
      <c r="G29" s="379">
        <v>31182</v>
      </c>
      <c r="H29" s="379">
        <v>43891</v>
      </c>
      <c r="I29" s="379">
        <v>35125</v>
      </c>
      <c r="J29" s="701">
        <v>43891</v>
      </c>
      <c r="K29" s="702"/>
      <c r="L29" s="380">
        <v>86115000</v>
      </c>
      <c r="M29" s="381">
        <f>84788.75+168655+3302196.71-252632.24</f>
        <v>3303008.2199999997</v>
      </c>
      <c r="N29" s="372">
        <f t="shared" si="3"/>
        <v>23</v>
      </c>
      <c r="P29" s="398"/>
    </row>
    <row r="30" spans="1:14" ht="13.5" customHeight="1">
      <c r="A30" s="372">
        <f t="shared" si="2"/>
        <v>24</v>
      </c>
      <c r="B30" s="711"/>
      <c r="C30" s="712"/>
      <c r="D30" s="399"/>
      <c r="E30" s="383"/>
      <c r="F30" s="383"/>
      <c r="G30" s="400"/>
      <c r="H30" s="400"/>
      <c r="I30" s="400"/>
      <c r="J30" s="695"/>
      <c r="K30" s="695"/>
      <c r="L30" s="401"/>
      <c r="M30" s="402"/>
      <c r="N30" s="372">
        <f t="shared" si="3"/>
        <v>24</v>
      </c>
    </row>
    <row r="31" spans="1:16" ht="13.5" customHeight="1">
      <c r="A31" s="372">
        <f t="shared" si="2"/>
        <v>25</v>
      </c>
      <c r="B31" s="709" t="s">
        <v>835</v>
      </c>
      <c r="C31" s="710"/>
      <c r="D31" s="403"/>
      <c r="E31" s="378"/>
      <c r="F31" s="378"/>
      <c r="G31" s="404"/>
      <c r="H31" s="404"/>
      <c r="I31" s="404"/>
      <c r="J31" s="707"/>
      <c r="K31" s="708"/>
      <c r="L31" s="380">
        <v>25711882</v>
      </c>
      <c r="M31" s="380">
        <v>-3448839.8</v>
      </c>
      <c r="N31" s="372">
        <f t="shared" si="3"/>
        <v>25</v>
      </c>
      <c r="P31" s="398"/>
    </row>
    <row r="32" spans="1:14" ht="13.5" customHeight="1">
      <c r="A32" s="372">
        <f t="shared" si="2"/>
        <v>26</v>
      </c>
      <c r="B32" s="709" t="s">
        <v>836</v>
      </c>
      <c r="C32" s="710"/>
      <c r="D32" s="403"/>
      <c r="E32" s="378"/>
      <c r="F32" s="378"/>
      <c r="G32" s="404"/>
      <c r="H32" s="404"/>
      <c r="I32" s="404"/>
      <c r="J32" s="707"/>
      <c r="K32" s="708"/>
      <c r="L32" s="380">
        <v>-1582038</v>
      </c>
      <c r="M32" s="380">
        <v>81808</v>
      </c>
      <c r="N32" s="372">
        <f t="shared" si="3"/>
        <v>26</v>
      </c>
    </row>
    <row r="33" spans="1:14" ht="13.5" customHeight="1">
      <c r="A33" s="372">
        <f t="shared" si="2"/>
        <v>27</v>
      </c>
      <c r="B33" s="709" t="s">
        <v>684</v>
      </c>
      <c r="C33" s="710"/>
      <c r="D33" s="405"/>
      <c r="E33" s="378"/>
      <c r="F33" s="378"/>
      <c r="G33" s="404"/>
      <c r="H33" s="404"/>
      <c r="I33" s="404"/>
      <c r="J33" s="707"/>
      <c r="K33" s="708"/>
      <c r="L33" s="380"/>
      <c r="M33" s="380">
        <f>987905.11-6000-292548</f>
        <v>689357.11</v>
      </c>
      <c r="N33" s="372">
        <f t="shared" si="3"/>
        <v>27</v>
      </c>
    </row>
    <row r="34" spans="1:14" ht="13.5" customHeight="1">
      <c r="A34" s="372">
        <f t="shared" si="2"/>
        <v>28</v>
      </c>
      <c r="B34" s="709" t="s">
        <v>729</v>
      </c>
      <c r="C34" s="710"/>
      <c r="D34" s="405"/>
      <c r="E34" s="378"/>
      <c r="F34" s="378"/>
      <c r="G34" s="404"/>
      <c r="H34" s="404"/>
      <c r="I34" s="404"/>
      <c r="J34" s="707"/>
      <c r="K34" s="708"/>
      <c r="L34" s="380">
        <v>-6222580</v>
      </c>
      <c r="M34" s="380">
        <v>470637</v>
      </c>
      <c r="N34" s="372">
        <f t="shared" si="3"/>
        <v>28</v>
      </c>
    </row>
    <row r="35" spans="1:14" ht="13.5" customHeight="1">
      <c r="A35" s="372">
        <f t="shared" si="2"/>
        <v>29</v>
      </c>
      <c r="B35" s="711"/>
      <c r="C35" s="712"/>
      <c r="D35" s="406"/>
      <c r="E35" s="383"/>
      <c r="F35" s="383"/>
      <c r="G35" s="400"/>
      <c r="H35" s="400"/>
      <c r="I35" s="400"/>
      <c r="J35" s="705"/>
      <c r="K35" s="706"/>
      <c r="L35" s="407"/>
      <c r="M35" s="407"/>
      <c r="N35" s="372">
        <f t="shared" si="3"/>
        <v>29</v>
      </c>
    </row>
    <row r="36" spans="1:14" ht="12.75" customHeight="1">
      <c r="A36" s="372">
        <f t="shared" si="2"/>
        <v>30</v>
      </c>
      <c r="B36" s="695"/>
      <c r="C36" s="695"/>
      <c r="D36" s="400"/>
      <c r="E36" s="408"/>
      <c r="F36" s="408"/>
      <c r="G36" s="400"/>
      <c r="H36" s="400"/>
      <c r="I36" s="400"/>
      <c r="J36" s="695"/>
      <c r="K36" s="695"/>
      <c r="L36" s="409"/>
      <c r="M36" s="400"/>
      <c r="N36" s="372">
        <f t="shared" si="3"/>
        <v>30</v>
      </c>
    </row>
    <row r="37" spans="1:14" ht="12.75" customHeight="1">
      <c r="A37" s="372">
        <f t="shared" si="2"/>
        <v>31</v>
      </c>
      <c r="B37" s="711"/>
      <c r="C37" s="712"/>
      <c r="D37" s="400"/>
      <c r="E37" s="400"/>
      <c r="F37" s="400"/>
      <c r="G37" s="400"/>
      <c r="H37" s="400"/>
      <c r="I37" s="400"/>
      <c r="J37" s="695"/>
      <c r="K37" s="695"/>
      <c r="L37" s="409"/>
      <c r="M37" s="400"/>
      <c r="N37" s="372">
        <f t="shared" si="3"/>
        <v>31</v>
      </c>
    </row>
    <row r="38" spans="1:14" ht="30" customHeight="1">
      <c r="A38" s="372">
        <f t="shared" si="2"/>
        <v>32</v>
      </c>
      <c r="B38" s="700" t="s">
        <v>685</v>
      </c>
      <c r="C38" s="700"/>
      <c r="D38" s="400"/>
      <c r="E38" s="400"/>
      <c r="F38" s="400"/>
      <c r="G38" s="400"/>
      <c r="H38" s="400"/>
      <c r="I38" s="400"/>
      <c r="J38" s="695"/>
      <c r="K38" s="695"/>
      <c r="L38" s="409"/>
      <c r="M38" s="400"/>
      <c r="N38" s="372">
        <f t="shared" si="3"/>
        <v>32</v>
      </c>
    </row>
    <row r="39" spans="1:14" ht="12.75" customHeight="1">
      <c r="A39" s="372">
        <f t="shared" si="2"/>
        <v>33</v>
      </c>
      <c r="B39" s="695"/>
      <c r="C39" s="695"/>
      <c r="D39" s="400"/>
      <c r="E39" s="400"/>
      <c r="F39" s="400"/>
      <c r="G39" s="400"/>
      <c r="H39" s="400"/>
      <c r="I39" s="400"/>
      <c r="J39" s="695"/>
      <c r="K39" s="695"/>
      <c r="L39" s="409"/>
      <c r="M39" s="400"/>
      <c r="N39" s="372">
        <f t="shared" si="3"/>
        <v>33</v>
      </c>
    </row>
    <row r="40" spans="1:14" ht="15">
      <c r="A40" s="372">
        <f t="shared" si="2"/>
        <v>34</v>
      </c>
      <c r="B40" s="695"/>
      <c r="C40" s="695"/>
      <c r="D40" s="400"/>
      <c r="E40" s="400"/>
      <c r="F40" s="400"/>
      <c r="G40" s="400"/>
      <c r="H40" s="400"/>
      <c r="I40" s="400"/>
      <c r="J40" s="695"/>
      <c r="K40" s="695"/>
      <c r="L40" s="409"/>
      <c r="M40" s="400"/>
      <c r="N40" s="372">
        <f t="shared" si="3"/>
        <v>34</v>
      </c>
    </row>
    <row r="41" spans="1:14" ht="15">
      <c r="A41" s="372">
        <f t="shared" si="2"/>
        <v>35</v>
      </c>
      <c r="B41" s="713" t="s">
        <v>846</v>
      </c>
      <c r="C41" s="713"/>
      <c r="D41" s="410">
        <f>SUM(D8:D40)</f>
        <v>1701150000</v>
      </c>
      <c r="E41" s="411">
        <f>SUM(E8:E40)</f>
        <v>-27152360.199999977</v>
      </c>
      <c r="F41" s="404"/>
      <c r="G41" s="400"/>
      <c r="H41" s="400"/>
      <c r="I41" s="404"/>
      <c r="J41" s="700"/>
      <c r="K41" s="700"/>
      <c r="L41" s="412">
        <f>SUM(L8:L40)</f>
        <v>1053247264</v>
      </c>
      <c r="M41" s="411">
        <f>SUM(M8:M40)</f>
        <v>51279067.15000001</v>
      </c>
      <c r="N41" s="372" t="s">
        <v>847</v>
      </c>
    </row>
    <row r="43" spans="2:13" ht="15">
      <c r="B43" s="413" t="s">
        <v>837</v>
      </c>
      <c r="M43" s="414"/>
    </row>
    <row r="44" ht="15">
      <c r="M44" s="414"/>
    </row>
    <row r="45" spans="2:13" ht="15">
      <c r="B45" s="424" t="s">
        <v>838</v>
      </c>
      <c r="M45" s="414"/>
    </row>
    <row r="46" ht="15">
      <c r="M46" s="414"/>
    </row>
    <row r="48" ht="15">
      <c r="D48" s="415"/>
    </row>
    <row r="49" ht="15">
      <c r="C49" s="416"/>
    </row>
    <row r="50" ht="15">
      <c r="A50" s="417" t="s">
        <v>791</v>
      </c>
    </row>
  </sheetData>
  <sheetProtection/>
  <mergeCells count="89">
    <mergeCell ref="B41:C41"/>
    <mergeCell ref="J41:K41"/>
    <mergeCell ref="B38:C38"/>
    <mergeCell ref="J38:K38"/>
    <mergeCell ref="B39:C39"/>
    <mergeCell ref="J39:K39"/>
    <mergeCell ref="B40:C40"/>
    <mergeCell ref="J40:K40"/>
    <mergeCell ref="B35:C35"/>
    <mergeCell ref="J35:K35"/>
    <mergeCell ref="B36:C36"/>
    <mergeCell ref="J36:K36"/>
    <mergeCell ref="B37:C37"/>
    <mergeCell ref="J37:K37"/>
    <mergeCell ref="B32:C32"/>
    <mergeCell ref="J32:K32"/>
    <mergeCell ref="B33:C33"/>
    <mergeCell ref="J33:K33"/>
    <mergeCell ref="B34:C34"/>
    <mergeCell ref="J34:K34"/>
    <mergeCell ref="B29:C29"/>
    <mergeCell ref="J29:K29"/>
    <mergeCell ref="B30:C30"/>
    <mergeCell ref="J30:K30"/>
    <mergeCell ref="B31:C31"/>
    <mergeCell ref="J31:K31"/>
    <mergeCell ref="B26:C26"/>
    <mergeCell ref="J26:K26"/>
    <mergeCell ref="B27:C27"/>
    <mergeCell ref="J27:K27"/>
    <mergeCell ref="B28:C28"/>
    <mergeCell ref="J28:K28"/>
    <mergeCell ref="B23:C23"/>
    <mergeCell ref="J23:K23"/>
    <mergeCell ref="B24:C24"/>
    <mergeCell ref="J24:K24"/>
    <mergeCell ref="B25:C25"/>
    <mergeCell ref="J25:K25"/>
    <mergeCell ref="B20:C20"/>
    <mergeCell ref="J20:K20"/>
    <mergeCell ref="B21:C21"/>
    <mergeCell ref="J21:K21"/>
    <mergeCell ref="B22:C22"/>
    <mergeCell ref="J22:K22"/>
    <mergeCell ref="B17:C17"/>
    <mergeCell ref="J17:K17"/>
    <mergeCell ref="B18:C18"/>
    <mergeCell ref="J18:K18"/>
    <mergeCell ref="B19:C19"/>
    <mergeCell ref="J19:K19"/>
    <mergeCell ref="B14:C14"/>
    <mergeCell ref="J14:K14"/>
    <mergeCell ref="B15:C15"/>
    <mergeCell ref="J15:K15"/>
    <mergeCell ref="B16:C16"/>
    <mergeCell ref="J16:K16"/>
    <mergeCell ref="B11:C11"/>
    <mergeCell ref="J11:K11"/>
    <mergeCell ref="B12:C12"/>
    <mergeCell ref="J12:K12"/>
    <mergeCell ref="B13:C13"/>
    <mergeCell ref="J13:K13"/>
    <mergeCell ref="J7:K7"/>
    <mergeCell ref="B9:C9"/>
    <mergeCell ref="J9:K9"/>
    <mergeCell ref="B10:C10"/>
    <mergeCell ref="J10:K10"/>
    <mergeCell ref="B8:C8"/>
    <mergeCell ref="J8:K8"/>
    <mergeCell ref="B7:C7"/>
    <mergeCell ref="A3:E3"/>
    <mergeCell ref="G3:N3"/>
    <mergeCell ref="A4:E4"/>
    <mergeCell ref="G4:N4"/>
    <mergeCell ref="A5:A6"/>
    <mergeCell ref="B5:C6"/>
    <mergeCell ref="D5:D6"/>
    <mergeCell ref="E5:E6"/>
    <mergeCell ref="I5:K5"/>
    <mergeCell ref="L5:L6"/>
    <mergeCell ref="M5:M6"/>
    <mergeCell ref="N5:N6"/>
    <mergeCell ref="J6:K6"/>
    <mergeCell ref="K1:L2"/>
    <mergeCell ref="A1:B2"/>
    <mergeCell ref="C1:C2"/>
    <mergeCell ref="D1:D2"/>
    <mergeCell ref="E1:F2"/>
    <mergeCell ref="G1:J2"/>
  </mergeCells>
  <printOptions/>
  <pageMargins left="0.7" right="0.7" top="0.75" bottom="0.75" header="0.3" footer="0.3"/>
  <pageSetup horizontalDpi="600" verticalDpi="600" orientation="portrait" scale="40" r:id="rId1"/>
  <colBreaks count="1" manualBreakCount="1">
    <brk id="14" max="65535" man="1"/>
  </colBreaks>
</worksheet>
</file>

<file path=xl/worksheets/sheet13.xml><?xml version="1.0" encoding="utf-8"?>
<worksheet xmlns="http://schemas.openxmlformats.org/spreadsheetml/2006/main" xmlns:r="http://schemas.openxmlformats.org/officeDocument/2006/relationships">
  <dimension ref="A1:J50"/>
  <sheetViews>
    <sheetView zoomScalePageLayoutView="0" workbookViewId="0" topLeftCell="A1">
      <selection activeCell="E50" sqref="E50"/>
    </sheetView>
  </sheetViews>
  <sheetFormatPr defaultColWidth="8.8515625" defaultRowHeight="15"/>
  <cols>
    <col min="1" max="1" width="8.8515625" style="104" customWidth="1"/>
    <col min="2" max="2" width="14.7109375" style="104" customWidth="1"/>
    <col min="3" max="3" width="8.8515625" style="104" customWidth="1"/>
    <col min="4" max="4" width="9.00390625" style="104" customWidth="1"/>
    <col min="5" max="5" width="19.57421875" style="104" customWidth="1"/>
    <col min="6" max="9" width="8.8515625" style="104" customWidth="1"/>
    <col min="10" max="10" width="14.00390625" style="104" customWidth="1"/>
    <col min="11" max="16384" width="8.8515625" style="104" customWidth="1"/>
  </cols>
  <sheetData>
    <row r="1" spans="1:10" s="334" customFormat="1" ht="22.5" customHeight="1">
      <c r="A1" s="715" t="s">
        <v>807</v>
      </c>
      <c r="B1" s="715"/>
      <c r="C1" s="715"/>
      <c r="D1" s="721" t="s">
        <v>239</v>
      </c>
      <c r="E1" s="721"/>
      <c r="F1" s="721"/>
      <c r="G1" s="722" t="s">
        <v>377</v>
      </c>
      <c r="H1" s="722"/>
      <c r="I1" s="723" t="s">
        <v>816</v>
      </c>
      <c r="J1" s="724"/>
    </row>
    <row r="2" spans="1:10" ht="15">
      <c r="A2" s="715"/>
      <c r="B2" s="715"/>
      <c r="C2" s="715"/>
      <c r="D2" s="721"/>
      <c r="E2" s="721"/>
      <c r="F2" s="721"/>
      <c r="G2" s="722"/>
      <c r="H2" s="722"/>
      <c r="I2" s="725"/>
      <c r="J2" s="726"/>
    </row>
    <row r="3" spans="1:10" ht="15">
      <c r="A3" s="727" t="s">
        <v>637</v>
      </c>
      <c r="B3" s="727"/>
      <c r="C3" s="727"/>
      <c r="D3" s="727"/>
      <c r="E3" s="727"/>
      <c r="F3" s="727"/>
      <c r="G3" s="727"/>
      <c r="H3" s="727"/>
      <c r="I3" s="727"/>
      <c r="J3" s="727"/>
    </row>
    <row r="4" spans="1:10" ht="117.75" customHeight="1">
      <c r="A4" s="715" t="s">
        <v>638</v>
      </c>
      <c r="B4" s="715"/>
      <c r="C4" s="715"/>
      <c r="D4" s="715"/>
      <c r="E4" s="715"/>
      <c r="F4" s="715"/>
      <c r="G4" s="715"/>
      <c r="H4" s="715"/>
      <c r="I4" s="715"/>
      <c r="J4" s="715"/>
    </row>
    <row r="5" spans="1:10" ht="15" customHeight="1">
      <c r="A5" s="715" t="s">
        <v>163</v>
      </c>
      <c r="B5" s="716" t="s">
        <v>639</v>
      </c>
      <c r="C5" s="718" t="s">
        <v>640</v>
      </c>
      <c r="D5" s="718"/>
      <c r="E5" s="718"/>
      <c r="F5" s="719" t="s">
        <v>641</v>
      </c>
      <c r="G5" s="719"/>
      <c r="H5" s="719" t="s">
        <v>642</v>
      </c>
      <c r="I5" s="719"/>
      <c r="J5" s="720" t="s">
        <v>643</v>
      </c>
    </row>
    <row r="6" spans="1:10" ht="33.75">
      <c r="A6" s="715"/>
      <c r="B6" s="717"/>
      <c r="C6" s="720" t="s">
        <v>644</v>
      </c>
      <c r="D6" s="720"/>
      <c r="E6" s="159" t="s">
        <v>645</v>
      </c>
      <c r="F6" s="719"/>
      <c r="G6" s="719"/>
      <c r="H6" s="719"/>
      <c r="I6" s="719"/>
      <c r="J6" s="720"/>
    </row>
    <row r="7" spans="1:10" ht="15">
      <c r="A7" s="160">
        <v>1</v>
      </c>
      <c r="B7" s="219"/>
      <c r="C7" s="714"/>
      <c r="D7" s="714"/>
      <c r="E7" s="219"/>
      <c r="F7" s="714"/>
      <c r="G7" s="714"/>
      <c r="H7" s="714"/>
      <c r="I7" s="714"/>
      <c r="J7" s="219"/>
    </row>
    <row r="8" spans="1:10" ht="15">
      <c r="A8" s="160">
        <v>2</v>
      </c>
      <c r="B8" s="219"/>
      <c r="C8" s="714"/>
      <c r="D8" s="714"/>
      <c r="E8" s="219"/>
      <c r="F8" s="714"/>
      <c r="G8" s="714"/>
      <c r="H8" s="714"/>
      <c r="I8" s="714"/>
      <c r="J8" s="219"/>
    </row>
    <row r="9" spans="1:10" ht="15">
      <c r="A9" s="160">
        <v>3</v>
      </c>
      <c r="B9" s="219"/>
      <c r="C9" s="714"/>
      <c r="D9" s="714"/>
      <c r="E9" s="219"/>
      <c r="F9" s="714"/>
      <c r="G9" s="714"/>
      <c r="H9" s="714"/>
      <c r="I9" s="714"/>
      <c r="J9" s="219"/>
    </row>
    <row r="10" spans="1:10" ht="15">
      <c r="A10" s="160">
        <v>4</v>
      </c>
      <c r="B10" s="219"/>
      <c r="C10" s="714"/>
      <c r="D10" s="714"/>
      <c r="E10" s="219"/>
      <c r="F10" s="714"/>
      <c r="G10" s="714"/>
      <c r="H10" s="714"/>
      <c r="I10" s="714"/>
      <c r="J10" s="219"/>
    </row>
    <row r="11" spans="1:10" ht="15">
      <c r="A11" s="160">
        <v>5</v>
      </c>
      <c r="B11" s="219"/>
      <c r="C11" s="714"/>
      <c r="D11" s="714"/>
      <c r="E11" s="219"/>
      <c r="F11" s="714"/>
      <c r="G11" s="714"/>
      <c r="H11" s="714"/>
      <c r="I11" s="714"/>
      <c r="J11" s="219"/>
    </row>
    <row r="12" spans="1:10" ht="15">
      <c r="A12" s="160">
        <v>6</v>
      </c>
      <c r="B12" s="219"/>
      <c r="C12" s="714"/>
      <c r="D12" s="714"/>
      <c r="E12" s="219"/>
      <c r="F12" s="714"/>
      <c r="G12" s="714"/>
      <c r="H12" s="714"/>
      <c r="I12" s="714"/>
      <c r="J12" s="219"/>
    </row>
    <row r="13" spans="1:10" ht="15">
      <c r="A13" s="160">
        <v>7</v>
      </c>
      <c r="B13" s="219"/>
      <c r="C13" s="714"/>
      <c r="D13" s="714"/>
      <c r="E13" s="219"/>
      <c r="F13" s="714"/>
      <c r="G13" s="714"/>
      <c r="H13" s="714"/>
      <c r="I13" s="714"/>
      <c r="J13" s="219"/>
    </row>
    <row r="14" spans="1:10" ht="15">
      <c r="A14" s="160">
        <v>8</v>
      </c>
      <c r="B14" s="219"/>
      <c r="C14" s="714"/>
      <c r="D14" s="714"/>
      <c r="E14" s="219"/>
      <c r="F14" s="714"/>
      <c r="G14" s="714"/>
      <c r="H14" s="714"/>
      <c r="I14" s="714"/>
      <c r="J14" s="219"/>
    </row>
    <row r="15" spans="1:10" ht="15">
      <c r="A15" s="160">
        <v>9</v>
      </c>
      <c r="B15" s="219"/>
      <c r="C15" s="714"/>
      <c r="D15" s="714"/>
      <c r="E15" s="219"/>
      <c r="F15" s="714"/>
      <c r="G15" s="714"/>
      <c r="H15" s="714"/>
      <c r="I15" s="714"/>
      <c r="J15" s="219"/>
    </row>
    <row r="16" spans="1:10" ht="15">
      <c r="A16" s="160">
        <v>10</v>
      </c>
      <c r="B16" s="219"/>
      <c r="C16" s="714"/>
      <c r="D16" s="714"/>
      <c r="E16" s="219"/>
      <c r="F16" s="714"/>
      <c r="G16" s="714"/>
      <c r="H16" s="714"/>
      <c r="I16" s="714"/>
      <c r="J16" s="219"/>
    </row>
    <row r="17" spans="1:10" ht="15">
      <c r="A17" s="160">
        <v>11</v>
      </c>
      <c r="B17" s="219"/>
      <c r="C17" s="714"/>
      <c r="D17" s="714"/>
      <c r="E17" s="219"/>
      <c r="F17" s="714"/>
      <c r="G17" s="714"/>
      <c r="H17" s="714"/>
      <c r="I17" s="714"/>
      <c r="J17" s="219"/>
    </row>
    <row r="18" spans="1:10" ht="15">
      <c r="A18" s="160">
        <v>12</v>
      </c>
      <c r="B18" s="219"/>
      <c r="C18" s="714"/>
      <c r="D18" s="714"/>
      <c r="E18" s="219"/>
      <c r="F18" s="714"/>
      <c r="G18" s="714"/>
      <c r="H18" s="714"/>
      <c r="I18" s="714"/>
      <c r="J18" s="219"/>
    </row>
    <row r="19" spans="1:10" ht="15">
      <c r="A19" s="160">
        <v>13</v>
      </c>
      <c r="B19" s="219"/>
      <c r="C19" s="714"/>
      <c r="D19" s="714"/>
      <c r="E19" s="219"/>
      <c r="F19" s="714"/>
      <c r="G19" s="714"/>
      <c r="H19" s="714"/>
      <c r="I19" s="714"/>
      <c r="J19" s="219"/>
    </row>
    <row r="20" spans="1:10" ht="15">
      <c r="A20" s="160">
        <v>14</v>
      </c>
      <c r="B20" s="219"/>
      <c r="C20" s="714"/>
      <c r="D20" s="714"/>
      <c r="E20" s="219"/>
      <c r="F20" s="714"/>
      <c r="G20" s="714"/>
      <c r="H20" s="714"/>
      <c r="I20" s="714"/>
      <c r="J20" s="219"/>
    </row>
    <row r="21" spans="1:10" ht="15">
      <c r="A21" s="160">
        <v>15</v>
      </c>
      <c r="B21" s="219"/>
      <c r="C21" s="714"/>
      <c r="D21" s="714"/>
      <c r="E21" s="219"/>
      <c r="F21" s="714"/>
      <c r="G21" s="714"/>
      <c r="H21" s="714"/>
      <c r="I21" s="714"/>
      <c r="J21" s="219"/>
    </row>
    <row r="22" spans="1:10" ht="15">
      <c r="A22" s="160">
        <v>16</v>
      </c>
      <c r="B22" s="219"/>
      <c r="C22" s="714"/>
      <c r="D22" s="714"/>
      <c r="E22" s="219"/>
      <c r="F22" s="714"/>
      <c r="G22" s="714"/>
      <c r="H22" s="714"/>
      <c r="I22" s="714"/>
      <c r="J22" s="219"/>
    </row>
    <row r="23" spans="1:10" ht="15">
      <c r="A23" s="160">
        <v>17</v>
      </c>
      <c r="B23" s="219"/>
      <c r="C23" s="714"/>
      <c r="D23" s="714"/>
      <c r="E23" s="219"/>
      <c r="F23" s="714"/>
      <c r="G23" s="714"/>
      <c r="H23" s="714"/>
      <c r="I23" s="714"/>
      <c r="J23" s="219"/>
    </row>
    <row r="24" spans="1:10" ht="15">
      <c r="A24" s="160">
        <v>18</v>
      </c>
      <c r="B24" s="219"/>
      <c r="C24" s="714"/>
      <c r="D24" s="714"/>
      <c r="E24" s="219"/>
      <c r="F24" s="714"/>
      <c r="G24" s="714"/>
      <c r="H24" s="714"/>
      <c r="I24" s="714"/>
      <c r="J24" s="219"/>
    </row>
    <row r="25" spans="1:10" ht="15">
      <c r="A25" s="160">
        <v>19</v>
      </c>
      <c r="B25" s="219"/>
      <c r="C25" s="714"/>
      <c r="D25" s="714"/>
      <c r="E25" s="219"/>
      <c r="F25" s="714"/>
      <c r="G25" s="714"/>
      <c r="H25" s="714"/>
      <c r="I25" s="714"/>
      <c r="J25" s="219"/>
    </row>
    <row r="26" spans="1:10" ht="15">
      <c r="A26" s="160">
        <v>20</v>
      </c>
      <c r="B26" s="219"/>
      <c r="C26" s="714"/>
      <c r="D26" s="714"/>
      <c r="E26" s="219"/>
      <c r="F26" s="714"/>
      <c r="G26" s="714"/>
      <c r="H26" s="714"/>
      <c r="I26" s="714"/>
      <c r="J26" s="219"/>
    </row>
    <row r="27" spans="1:10" ht="15">
      <c r="A27" s="160">
        <v>21</v>
      </c>
      <c r="B27" s="219"/>
      <c r="C27" s="714"/>
      <c r="D27" s="714"/>
      <c r="E27" s="219"/>
      <c r="F27" s="714"/>
      <c r="G27" s="714"/>
      <c r="H27" s="714"/>
      <c r="I27" s="714"/>
      <c r="J27" s="219"/>
    </row>
    <row r="28" spans="1:10" ht="15">
      <c r="A28" s="160">
        <v>22</v>
      </c>
      <c r="B28" s="219"/>
      <c r="C28" s="714"/>
      <c r="D28" s="714"/>
      <c r="E28" s="219"/>
      <c r="F28" s="714"/>
      <c r="G28" s="714"/>
      <c r="H28" s="714"/>
      <c r="I28" s="714"/>
      <c r="J28" s="219"/>
    </row>
    <row r="29" spans="1:10" ht="15">
      <c r="A29" s="160">
        <v>23</v>
      </c>
      <c r="B29" s="219"/>
      <c r="C29" s="714"/>
      <c r="D29" s="714"/>
      <c r="E29" s="219"/>
      <c r="F29" s="714"/>
      <c r="G29" s="714"/>
      <c r="H29" s="714"/>
      <c r="I29" s="714"/>
      <c r="J29" s="219"/>
    </row>
    <row r="30" spans="1:10" ht="15">
      <c r="A30" s="160">
        <v>24</v>
      </c>
      <c r="B30" s="219"/>
      <c r="C30" s="714"/>
      <c r="D30" s="714"/>
      <c r="E30" s="219"/>
      <c r="F30" s="714"/>
      <c r="G30" s="714"/>
      <c r="H30" s="714"/>
      <c r="I30" s="714"/>
      <c r="J30" s="219"/>
    </row>
    <row r="31" spans="1:10" ht="15">
      <c r="A31" s="160">
        <v>25</v>
      </c>
      <c r="B31" s="219"/>
      <c r="C31" s="714"/>
      <c r="D31" s="714"/>
      <c r="E31" s="219"/>
      <c r="F31" s="714"/>
      <c r="G31" s="714"/>
      <c r="H31" s="714"/>
      <c r="I31" s="714"/>
      <c r="J31" s="219"/>
    </row>
    <row r="32" spans="1:10" ht="15">
      <c r="A32" s="160">
        <v>26</v>
      </c>
      <c r="B32" s="219"/>
      <c r="C32" s="714"/>
      <c r="D32" s="714"/>
      <c r="E32" s="219"/>
      <c r="F32" s="714"/>
      <c r="G32" s="714"/>
      <c r="H32" s="714"/>
      <c r="I32" s="714"/>
      <c r="J32" s="219"/>
    </row>
    <row r="33" spans="1:10" ht="15">
      <c r="A33" s="160">
        <v>27</v>
      </c>
      <c r="B33" s="219"/>
      <c r="C33" s="714"/>
      <c r="D33" s="714"/>
      <c r="E33" s="219"/>
      <c r="F33" s="714"/>
      <c r="G33" s="714"/>
      <c r="H33" s="714"/>
      <c r="I33" s="714"/>
      <c r="J33" s="219"/>
    </row>
    <row r="34" spans="1:10" ht="15">
      <c r="A34" s="160">
        <v>28</v>
      </c>
      <c r="B34" s="219"/>
      <c r="C34" s="714"/>
      <c r="D34" s="714"/>
      <c r="E34" s="219"/>
      <c r="F34" s="714"/>
      <c r="G34" s="714"/>
      <c r="H34" s="714"/>
      <c r="I34" s="714"/>
      <c r="J34" s="219"/>
    </row>
    <row r="35" spans="1:10" ht="15">
      <c r="A35" s="160">
        <v>29</v>
      </c>
      <c r="B35" s="219"/>
      <c r="C35" s="714"/>
      <c r="D35" s="714"/>
      <c r="E35" s="219"/>
      <c r="F35" s="714"/>
      <c r="G35" s="714"/>
      <c r="H35" s="714"/>
      <c r="I35" s="714"/>
      <c r="J35" s="219"/>
    </row>
    <row r="36" spans="1:10" ht="15">
      <c r="A36" s="160">
        <v>30</v>
      </c>
      <c r="B36" s="219"/>
      <c r="C36" s="714"/>
      <c r="D36" s="714"/>
      <c r="E36" s="219"/>
      <c r="F36" s="714"/>
      <c r="G36" s="714"/>
      <c r="H36" s="714"/>
      <c r="I36" s="714"/>
      <c r="J36" s="219"/>
    </row>
    <row r="37" spans="1:10" ht="15">
      <c r="A37" s="160">
        <v>31</v>
      </c>
      <c r="B37" s="219"/>
      <c r="C37" s="714"/>
      <c r="D37" s="714"/>
      <c r="E37" s="219"/>
      <c r="F37" s="714"/>
      <c r="G37" s="714"/>
      <c r="H37" s="714"/>
      <c r="I37" s="714"/>
      <c r="J37" s="219"/>
    </row>
    <row r="38" spans="1:10" ht="15">
      <c r="A38" s="160">
        <v>32</v>
      </c>
      <c r="B38" s="219"/>
      <c r="C38" s="714"/>
      <c r="D38" s="714"/>
      <c r="E38" s="219"/>
      <c r="F38" s="714"/>
      <c r="G38" s="714"/>
      <c r="H38" s="714"/>
      <c r="I38" s="714"/>
      <c r="J38" s="219"/>
    </row>
    <row r="39" spans="1:10" ht="15">
      <c r="A39" s="160">
        <v>33</v>
      </c>
      <c r="B39" s="219"/>
      <c r="C39" s="714"/>
      <c r="D39" s="714"/>
      <c r="E39" s="219"/>
      <c r="F39" s="714"/>
      <c r="G39" s="714"/>
      <c r="H39" s="714"/>
      <c r="I39" s="714"/>
      <c r="J39" s="219"/>
    </row>
    <row r="40" spans="1:10" ht="15">
      <c r="A40" s="160">
        <v>34</v>
      </c>
      <c r="B40" s="219"/>
      <c r="C40" s="714"/>
      <c r="D40" s="714"/>
      <c r="E40" s="219"/>
      <c r="F40" s="714"/>
      <c r="G40" s="714"/>
      <c r="H40" s="714"/>
      <c r="I40" s="714"/>
      <c r="J40" s="219"/>
    </row>
    <row r="41" spans="1:10" ht="15">
      <c r="A41" s="160">
        <v>35</v>
      </c>
      <c r="B41" s="219"/>
      <c r="C41" s="714"/>
      <c r="D41" s="714"/>
      <c r="E41" s="219"/>
      <c r="F41" s="714"/>
      <c r="G41" s="714"/>
      <c r="H41" s="714"/>
      <c r="I41" s="714"/>
      <c r="J41" s="219"/>
    </row>
    <row r="42" spans="1:10" ht="15">
      <c r="A42" s="160">
        <v>36</v>
      </c>
      <c r="B42" s="219"/>
      <c r="C42" s="714"/>
      <c r="D42" s="714"/>
      <c r="E42" s="219"/>
      <c r="F42" s="714"/>
      <c r="G42" s="714"/>
      <c r="H42" s="714"/>
      <c r="I42" s="714"/>
      <c r="J42" s="219"/>
    </row>
    <row r="43" spans="1:10" ht="15">
      <c r="A43" s="160">
        <v>37</v>
      </c>
      <c r="B43" s="219"/>
      <c r="C43" s="714"/>
      <c r="D43" s="714"/>
      <c r="E43" s="219"/>
      <c r="F43" s="714"/>
      <c r="G43" s="714"/>
      <c r="H43" s="714"/>
      <c r="I43" s="714"/>
      <c r="J43" s="219"/>
    </row>
    <row r="44" spans="1:10" ht="15">
      <c r="A44" s="160">
        <v>38</v>
      </c>
      <c r="B44" s="219"/>
      <c r="C44" s="714"/>
      <c r="D44" s="714"/>
      <c r="E44" s="219"/>
      <c r="F44" s="714"/>
      <c r="G44" s="714"/>
      <c r="H44" s="714"/>
      <c r="I44" s="714"/>
      <c r="J44" s="219"/>
    </row>
    <row r="45" spans="1:10" ht="15">
      <c r="A45" s="160">
        <v>39</v>
      </c>
      <c r="B45" s="219"/>
      <c r="C45" s="714"/>
      <c r="D45" s="714"/>
      <c r="E45" s="219"/>
      <c r="F45" s="714"/>
      <c r="G45" s="714"/>
      <c r="H45" s="714"/>
      <c r="I45" s="714"/>
      <c r="J45" s="219"/>
    </row>
    <row r="46" spans="1:10" ht="15">
      <c r="A46" s="160">
        <v>40</v>
      </c>
      <c r="B46" s="219"/>
      <c r="C46" s="714"/>
      <c r="D46" s="714"/>
      <c r="E46" s="219"/>
      <c r="F46" s="714"/>
      <c r="G46" s="714"/>
      <c r="H46" s="714"/>
      <c r="I46" s="714"/>
      <c r="J46" s="219"/>
    </row>
    <row r="47" spans="1:10" ht="57">
      <c r="A47" s="161">
        <v>41</v>
      </c>
      <c r="B47" s="220" t="s">
        <v>646</v>
      </c>
      <c r="C47" s="714"/>
      <c r="D47" s="714"/>
      <c r="E47" s="219"/>
      <c r="F47" s="714"/>
      <c r="G47" s="714"/>
      <c r="H47" s="714"/>
      <c r="I47" s="714"/>
      <c r="J47" s="219"/>
    </row>
    <row r="50" ht="15">
      <c r="A50" s="162" t="s">
        <v>792</v>
      </c>
    </row>
  </sheetData>
  <sheetProtection/>
  <mergeCells count="136">
    <mergeCell ref="J5:J6"/>
    <mergeCell ref="C6:D6"/>
    <mergeCell ref="A1:C2"/>
    <mergeCell ref="D1:F2"/>
    <mergeCell ref="G1:H2"/>
    <mergeCell ref="I1:J2"/>
    <mergeCell ref="A3:J3"/>
    <mergeCell ref="A4:J4"/>
    <mergeCell ref="C7:D7"/>
    <mergeCell ref="F7:G7"/>
    <mergeCell ref="H7:I7"/>
    <mergeCell ref="C8:D8"/>
    <mergeCell ref="F8:G8"/>
    <mergeCell ref="H8:I8"/>
    <mergeCell ref="A5:A6"/>
    <mergeCell ref="B5:B6"/>
    <mergeCell ref="C5:E5"/>
    <mergeCell ref="F5:G6"/>
    <mergeCell ref="H5:I6"/>
    <mergeCell ref="C11:D11"/>
    <mergeCell ref="F11:G11"/>
    <mergeCell ref="H11:I11"/>
    <mergeCell ref="C12:D12"/>
    <mergeCell ref="F12:G12"/>
    <mergeCell ref="H12:I12"/>
    <mergeCell ref="C9:D9"/>
    <mergeCell ref="F9:G9"/>
    <mergeCell ref="H9:I9"/>
    <mergeCell ref="C10:D10"/>
    <mergeCell ref="F10:G10"/>
    <mergeCell ref="H10:I10"/>
    <mergeCell ref="C15:D15"/>
    <mergeCell ref="F15:G15"/>
    <mergeCell ref="H15:I15"/>
    <mergeCell ref="C16:D16"/>
    <mergeCell ref="F16:G16"/>
    <mergeCell ref="H16:I16"/>
    <mergeCell ref="C13:D13"/>
    <mergeCell ref="F13:G13"/>
    <mergeCell ref="H13:I13"/>
    <mergeCell ref="C14:D14"/>
    <mergeCell ref="F14:G14"/>
    <mergeCell ref="H14:I14"/>
    <mergeCell ref="C19:D19"/>
    <mergeCell ref="F19:G19"/>
    <mergeCell ref="H19:I19"/>
    <mergeCell ref="C20:D20"/>
    <mergeCell ref="F20:G20"/>
    <mergeCell ref="H20:I20"/>
    <mergeCell ref="C17:D17"/>
    <mergeCell ref="F17:G17"/>
    <mergeCell ref="H17:I17"/>
    <mergeCell ref="C18:D18"/>
    <mergeCell ref="F18:G18"/>
    <mergeCell ref="H18:I18"/>
    <mergeCell ref="C23:D23"/>
    <mergeCell ref="F23:G23"/>
    <mergeCell ref="H23:I23"/>
    <mergeCell ref="C24:D24"/>
    <mergeCell ref="F24:G24"/>
    <mergeCell ref="H24:I24"/>
    <mergeCell ref="C21:D21"/>
    <mergeCell ref="F21:G21"/>
    <mergeCell ref="H21:I21"/>
    <mergeCell ref="C22:D22"/>
    <mergeCell ref="F22:G22"/>
    <mergeCell ref="H22:I22"/>
    <mergeCell ref="C27:D27"/>
    <mergeCell ref="F27:G27"/>
    <mergeCell ref="H27:I27"/>
    <mergeCell ref="C28:D28"/>
    <mergeCell ref="F28:G28"/>
    <mergeCell ref="H28:I28"/>
    <mergeCell ref="C25:D25"/>
    <mergeCell ref="F25:G25"/>
    <mergeCell ref="H25:I25"/>
    <mergeCell ref="C26:D26"/>
    <mergeCell ref="F26:G26"/>
    <mergeCell ref="H26:I26"/>
    <mergeCell ref="C31:D31"/>
    <mergeCell ref="F31:G31"/>
    <mergeCell ref="H31:I31"/>
    <mergeCell ref="C32:D32"/>
    <mergeCell ref="F32:G32"/>
    <mergeCell ref="H32:I32"/>
    <mergeCell ref="C29:D29"/>
    <mergeCell ref="F29:G29"/>
    <mergeCell ref="H29:I29"/>
    <mergeCell ref="C30:D30"/>
    <mergeCell ref="F30:G30"/>
    <mergeCell ref="H30:I30"/>
    <mergeCell ref="C35:D35"/>
    <mergeCell ref="F35:G35"/>
    <mergeCell ref="H35:I35"/>
    <mergeCell ref="C36:D36"/>
    <mergeCell ref="F36:G36"/>
    <mergeCell ref="H36:I36"/>
    <mergeCell ref="C33:D33"/>
    <mergeCell ref="F33:G33"/>
    <mergeCell ref="H33:I33"/>
    <mergeCell ref="C34:D34"/>
    <mergeCell ref="F34:G34"/>
    <mergeCell ref="H34:I34"/>
    <mergeCell ref="C39:D39"/>
    <mergeCell ref="F39:G39"/>
    <mergeCell ref="H39:I39"/>
    <mergeCell ref="C40:D40"/>
    <mergeCell ref="F40:G40"/>
    <mergeCell ref="H40:I40"/>
    <mergeCell ref="C37:D37"/>
    <mergeCell ref="F37:G37"/>
    <mergeCell ref="H37:I37"/>
    <mergeCell ref="C38:D38"/>
    <mergeCell ref="F38:G38"/>
    <mergeCell ref="H38:I38"/>
    <mergeCell ref="C43:D43"/>
    <mergeCell ref="F43:G43"/>
    <mergeCell ref="H43:I43"/>
    <mergeCell ref="C44:D44"/>
    <mergeCell ref="F44:G44"/>
    <mergeCell ref="H44:I44"/>
    <mergeCell ref="C41:D41"/>
    <mergeCell ref="F41:G41"/>
    <mergeCell ref="H41:I41"/>
    <mergeCell ref="C42:D42"/>
    <mergeCell ref="F42:G42"/>
    <mergeCell ref="H42:I42"/>
    <mergeCell ref="C47:D47"/>
    <mergeCell ref="F47:G47"/>
    <mergeCell ref="H47:I47"/>
    <mergeCell ref="C45:D45"/>
    <mergeCell ref="F45:G45"/>
    <mergeCell ref="H45:I45"/>
    <mergeCell ref="C46:D46"/>
    <mergeCell ref="F46:G46"/>
    <mergeCell ref="H46:I46"/>
  </mergeCells>
  <printOptions/>
  <pageMargins left="0.7" right="0.7" top="0.75" bottom="0.75" header="0.3" footer="0.3"/>
  <pageSetup horizontalDpi="600" verticalDpi="600" orientation="portrait" scale="76" r:id="rId1"/>
</worksheet>
</file>

<file path=xl/worksheets/sheet14.xml><?xml version="1.0" encoding="utf-8"?>
<worksheet xmlns="http://schemas.openxmlformats.org/spreadsheetml/2006/main" xmlns:r="http://schemas.openxmlformats.org/officeDocument/2006/relationships">
  <dimension ref="A1:F37"/>
  <sheetViews>
    <sheetView zoomScalePageLayoutView="0" workbookViewId="0" topLeftCell="A1">
      <selection activeCell="G13" sqref="G13"/>
    </sheetView>
  </sheetViews>
  <sheetFormatPr defaultColWidth="8.8515625" defaultRowHeight="15"/>
  <cols>
    <col min="1" max="1" width="5.00390625" style="243" customWidth="1"/>
    <col min="2" max="2" width="39.8515625" style="243" customWidth="1"/>
    <col min="3" max="3" width="18.421875" style="243" customWidth="1"/>
    <col min="4" max="4" width="2.421875" style="243" customWidth="1"/>
    <col min="5" max="5" width="18.7109375" style="243" customWidth="1"/>
    <col min="6" max="6" width="19.8515625" style="243" customWidth="1"/>
    <col min="7" max="7" width="14.8515625" style="243" customWidth="1"/>
    <col min="8" max="8" width="24.421875" style="243" bestFit="1" customWidth="1"/>
    <col min="9" max="16384" width="8.8515625" style="243" customWidth="1"/>
  </cols>
  <sheetData>
    <row r="1" spans="1:6" s="333" customFormat="1" ht="24" customHeight="1">
      <c r="A1" s="729" t="s">
        <v>807</v>
      </c>
      <c r="B1" s="729"/>
      <c r="C1" s="730" t="s">
        <v>239</v>
      </c>
      <c r="D1" s="731" t="s">
        <v>377</v>
      </c>
      <c r="E1" s="731"/>
      <c r="F1" s="732" t="s">
        <v>816</v>
      </c>
    </row>
    <row r="2" spans="1:6" ht="9.75" customHeight="1">
      <c r="A2" s="729"/>
      <c r="B2" s="729"/>
      <c r="C2" s="730"/>
      <c r="D2" s="731"/>
      <c r="E2" s="731"/>
      <c r="F2" s="733"/>
    </row>
    <row r="3" spans="1:6" ht="10.5" customHeight="1">
      <c r="A3" s="734" t="s">
        <v>378</v>
      </c>
      <c r="B3" s="734"/>
      <c r="C3" s="734"/>
      <c r="D3" s="734"/>
      <c r="E3" s="734"/>
      <c r="F3" s="734"/>
    </row>
    <row r="4" spans="1:6" ht="15" customHeight="1">
      <c r="A4" s="735" t="s">
        <v>163</v>
      </c>
      <c r="B4" s="737" t="s">
        <v>379</v>
      </c>
      <c r="C4" s="738"/>
      <c r="D4" s="739"/>
      <c r="E4" s="743" t="s">
        <v>380</v>
      </c>
      <c r="F4" s="743" t="s">
        <v>381</v>
      </c>
    </row>
    <row r="5" spans="1:6" ht="36.75" customHeight="1">
      <c r="A5" s="736"/>
      <c r="B5" s="740"/>
      <c r="C5" s="741"/>
      <c r="D5" s="742"/>
      <c r="E5" s="744"/>
      <c r="F5" s="744"/>
    </row>
    <row r="6" spans="1:6" s="104" customFormat="1" ht="15.75" customHeight="1">
      <c r="A6" s="113">
        <v>1</v>
      </c>
      <c r="B6" s="518" t="s">
        <v>391</v>
      </c>
      <c r="C6" s="745"/>
      <c r="D6" s="519"/>
      <c r="E6" s="746"/>
      <c r="F6" s="747"/>
    </row>
    <row r="7" spans="1:6" s="104" customFormat="1" ht="15.75" customHeight="1">
      <c r="A7" s="113">
        <v>2</v>
      </c>
      <c r="B7" s="518" t="s">
        <v>382</v>
      </c>
      <c r="C7" s="745"/>
      <c r="D7" s="519"/>
      <c r="E7" s="242">
        <v>0</v>
      </c>
      <c r="F7" s="305">
        <v>0</v>
      </c>
    </row>
    <row r="8" spans="1:6" ht="15.75" customHeight="1">
      <c r="A8" s="113">
        <v>3</v>
      </c>
      <c r="B8" s="728" t="s">
        <v>383</v>
      </c>
      <c r="C8" s="728"/>
      <c r="D8" s="728"/>
      <c r="E8" s="242">
        <v>0</v>
      </c>
      <c r="F8" s="305">
        <v>0</v>
      </c>
    </row>
    <row r="9" spans="1:6" ht="15.75" customHeight="1">
      <c r="A9" s="113">
        <v>4</v>
      </c>
      <c r="B9" s="728" t="s">
        <v>384</v>
      </c>
      <c r="C9" s="728"/>
      <c r="D9" s="728"/>
      <c r="E9" s="242">
        <v>0</v>
      </c>
      <c r="F9" s="305">
        <v>0</v>
      </c>
    </row>
    <row r="10" spans="1:6" ht="15.75" customHeight="1">
      <c r="A10" s="113">
        <v>5</v>
      </c>
      <c r="B10" s="728" t="s">
        <v>389</v>
      </c>
      <c r="C10" s="728"/>
      <c r="D10" s="728"/>
      <c r="E10" s="242">
        <v>0</v>
      </c>
      <c r="F10" s="305">
        <v>0</v>
      </c>
    </row>
    <row r="11" spans="1:6" ht="15.75" customHeight="1">
      <c r="A11" s="113">
        <v>6</v>
      </c>
      <c r="B11" s="728" t="s">
        <v>774</v>
      </c>
      <c r="C11" s="728"/>
      <c r="D11" s="728"/>
      <c r="E11" s="242">
        <v>0</v>
      </c>
      <c r="F11" s="305">
        <v>0</v>
      </c>
    </row>
    <row r="12" spans="1:6" ht="15.75" customHeight="1">
      <c r="A12" s="113">
        <v>7</v>
      </c>
      <c r="B12" s="728" t="s">
        <v>385</v>
      </c>
      <c r="C12" s="728"/>
      <c r="D12" s="728"/>
      <c r="E12" s="242">
        <v>0</v>
      </c>
      <c r="F12" s="305">
        <v>0</v>
      </c>
    </row>
    <row r="13" spans="1:6" ht="15.75" customHeight="1">
      <c r="A13" s="113">
        <v>8</v>
      </c>
      <c r="B13" s="728" t="s">
        <v>386</v>
      </c>
      <c r="C13" s="728"/>
      <c r="D13" s="728"/>
      <c r="E13" s="242">
        <v>0</v>
      </c>
      <c r="F13" s="305">
        <v>0</v>
      </c>
    </row>
    <row r="14" spans="1:6" ht="15.75" customHeight="1">
      <c r="A14" s="113">
        <v>9</v>
      </c>
      <c r="B14" s="728" t="s">
        <v>810</v>
      </c>
      <c r="C14" s="728"/>
      <c r="D14" s="728"/>
      <c r="E14" s="242">
        <v>148854189.73000002</v>
      </c>
      <c r="F14" s="305">
        <v>151563314.85</v>
      </c>
    </row>
    <row r="15" spans="1:6" ht="15.75" customHeight="1">
      <c r="A15" s="113">
        <v>10</v>
      </c>
      <c r="B15" s="728" t="s">
        <v>775</v>
      </c>
      <c r="C15" s="728"/>
      <c r="D15" s="728"/>
      <c r="E15" s="242">
        <v>10695945.84</v>
      </c>
      <c r="F15" s="305">
        <v>13340066.54</v>
      </c>
    </row>
    <row r="16" spans="1:6" ht="15">
      <c r="A16" s="113">
        <v>11</v>
      </c>
      <c r="B16" s="728" t="s">
        <v>776</v>
      </c>
      <c r="C16" s="728"/>
      <c r="D16" s="728"/>
      <c r="E16" s="242"/>
      <c r="F16" s="305"/>
    </row>
    <row r="17" spans="1:6" ht="15.75" customHeight="1">
      <c r="A17" s="113">
        <v>12</v>
      </c>
      <c r="B17" s="728" t="s">
        <v>387</v>
      </c>
      <c r="C17" s="728"/>
      <c r="D17" s="728"/>
      <c r="E17" s="242">
        <v>0</v>
      </c>
      <c r="F17" s="305">
        <v>0</v>
      </c>
    </row>
    <row r="18" spans="1:6" ht="15.75" customHeight="1">
      <c r="A18" s="113">
        <v>13</v>
      </c>
      <c r="B18" s="728" t="s">
        <v>388</v>
      </c>
      <c r="C18" s="728"/>
      <c r="D18" s="728"/>
      <c r="E18" s="242">
        <v>0</v>
      </c>
      <c r="F18" s="305">
        <v>0</v>
      </c>
    </row>
    <row r="19" spans="1:6" ht="15">
      <c r="A19" s="113">
        <v>14</v>
      </c>
      <c r="B19" s="748" t="s">
        <v>390</v>
      </c>
      <c r="C19" s="748"/>
      <c r="D19" s="748"/>
      <c r="E19" s="244">
        <f>SUM(E8:E18)</f>
        <v>159550135.57000002</v>
      </c>
      <c r="F19" s="244">
        <f>SUM(F8:F18)</f>
        <v>164903381.39</v>
      </c>
    </row>
    <row r="20" spans="1:6" ht="15.75" customHeight="1">
      <c r="A20" s="113">
        <v>15</v>
      </c>
      <c r="B20" s="749" t="s">
        <v>777</v>
      </c>
      <c r="C20" s="749"/>
      <c r="D20" s="749"/>
      <c r="E20" s="242"/>
      <c r="F20" s="305"/>
    </row>
    <row r="21" spans="1:6" ht="15.75" customHeight="1">
      <c r="A21" s="113">
        <v>16</v>
      </c>
      <c r="B21" s="728" t="s">
        <v>778</v>
      </c>
      <c r="C21" s="728"/>
      <c r="D21" s="728"/>
      <c r="E21" s="242">
        <v>23118000</v>
      </c>
      <c r="F21" s="305">
        <v>23118000</v>
      </c>
    </row>
    <row r="22" spans="1:6" ht="15.75" customHeight="1">
      <c r="A22" s="113">
        <v>17</v>
      </c>
      <c r="B22" s="728"/>
      <c r="C22" s="728"/>
      <c r="D22" s="728"/>
      <c r="E22" s="242"/>
      <c r="F22" s="305"/>
    </row>
    <row r="23" spans="1:6" ht="15.75" customHeight="1">
      <c r="A23" s="113">
        <v>18</v>
      </c>
      <c r="B23" s="728"/>
      <c r="C23" s="728"/>
      <c r="D23" s="728"/>
      <c r="E23" s="242"/>
      <c r="F23" s="305"/>
    </row>
    <row r="24" spans="1:6" ht="15.75" customHeight="1">
      <c r="A24" s="113">
        <v>19</v>
      </c>
      <c r="B24" s="728"/>
      <c r="C24" s="728"/>
      <c r="D24" s="728"/>
      <c r="E24" s="242"/>
      <c r="F24" s="305"/>
    </row>
    <row r="25" spans="1:6" ht="15.75" customHeight="1">
      <c r="A25" s="113">
        <v>20</v>
      </c>
      <c r="B25" s="728"/>
      <c r="C25" s="728"/>
      <c r="D25" s="728"/>
      <c r="E25" s="242"/>
      <c r="F25" s="305"/>
    </row>
    <row r="26" spans="1:6" ht="15.75" customHeight="1">
      <c r="A26" s="113">
        <v>21</v>
      </c>
      <c r="B26" s="728" t="s">
        <v>779</v>
      </c>
      <c r="C26" s="728"/>
      <c r="D26" s="728"/>
      <c r="E26" s="324">
        <f>E15</f>
        <v>10695945.84</v>
      </c>
      <c r="F26" s="305">
        <f>F15</f>
        <v>13340066.54</v>
      </c>
    </row>
    <row r="27" spans="1:6" ht="15.75" customHeight="1">
      <c r="A27" s="113">
        <v>22</v>
      </c>
      <c r="B27" s="728"/>
      <c r="C27" s="728"/>
      <c r="D27" s="728"/>
      <c r="E27" s="242"/>
      <c r="F27" s="305"/>
    </row>
    <row r="28" spans="1:6" ht="15.75" customHeight="1">
      <c r="A28" s="113">
        <v>23</v>
      </c>
      <c r="B28" s="728"/>
      <c r="C28" s="728"/>
      <c r="D28" s="728"/>
      <c r="E28" s="242"/>
      <c r="F28" s="305"/>
    </row>
    <row r="29" spans="1:6" ht="15.75" customHeight="1">
      <c r="A29" s="113">
        <v>24</v>
      </c>
      <c r="B29" s="728"/>
      <c r="C29" s="728"/>
      <c r="D29" s="728"/>
      <c r="E29" s="242"/>
      <c r="F29" s="305"/>
    </row>
    <row r="30" spans="1:6" ht="15.75" customHeight="1">
      <c r="A30" s="113">
        <v>25</v>
      </c>
      <c r="B30" s="728"/>
      <c r="C30" s="728"/>
      <c r="D30" s="728"/>
      <c r="E30" s="242"/>
      <c r="F30" s="305"/>
    </row>
    <row r="31" spans="1:6" s="246" customFormat="1" ht="15.75" customHeight="1">
      <c r="A31" s="113">
        <v>26</v>
      </c>
      <c r="B31" s="748" t="s">
        <v>780</v>
      </c>
      <c r="C31" s="748"/>
      <c r="D31" s="748"/>
      <c r="E31" s="245">
        <f>E19+E21-E26</f>
        <v>171972189.73000002</v>
      </c>
      <c r="F31" s="304">
        <f>F19+F21-F26</f>
        <v>174681314.85</v>
      </c>
    </row>
    <row r="32" spans="1:6" ht="15">
      <c r="A32" s="750"/>
      <c r="B32" s="750"/>
      <c r="C32" s="750"/>
      <c r="D32" s="750"/>
      <c r="E32" s="750"/>
      <c r="F32" s="750"/>
    </row>
    <row r="33" ht="15">
      <c r="B33" s="251" t="s">
        <v>812</v>
      </c>
    </row>
    <row r="34" ht="15">
      <c r="B34" s="251" t="s">
        <v>811</v>
      </c>
    </row>
    <row r="35" ht="15">
      <c r="B35" s="251"/>
    </row>
    <row r="36" spans="1:5" ht="15">
      <c r="A36" s="247" t="s">
        <v>793</v>
      </c>
      <c r="E36" s="248"/>
    </row>
    <row r="37" s="249" customFormat="1" ht="15">
      <c r="C37" s="250"/>
    </row>
  </sheetData>
  <sheetProtection/>
  <mergeCells count="37">
    <mergeCell ref="B29:D29"/>
    <mergeCell ref="B30:D30"/>
    <mergeCell ref="B31:D31"/>
    <mergeCell ref="A32:F32"/>
    <mergeCell ref="B23:D23"/>
    <mergeCell ref="B24:D24"/>
    <mergeCell ref="B25:D25"/>
    <mergeCell ref="B26:D26"/>
    <mergeCell ref="B27:D27"/>
    <mergeCell ref="B28:D28"/>
    <mergeCell ref="B22:D22"/>
    <mergeCell ref="B11:D11"/>
    <mergeCell ref="B12:D12"/>
    <mergeCell ref="B13:D13"/>
    <mergeCell ref="B14:D14"/>
    <mergeCell ref="B15:D15"/>
    <mergeCell ref="B16:D16"/>
    <mergeCell ref="B17:D17"/>
    <mergeCell ref="B18:D18"/>
    <mergeCell ref="B19:D19"/>
    <mergeCell ref="B20:D20"/>
    <mergeCell ref="B21:D21"/>
    <mergeCell ref="B10:D10"/>
    <mergeCell ref="A1:B2"/>
    <mergeCell ref="C1:C2"/>
    <mergeCell ref="D1:E2"/>
    <mergeCell ref="F1:F2"/>
    <mergeCell ref="A3:F3"/>
    <mergeCell ref="A4:A5"/>
    <mergeCell ref="B4:D5"/>
    <mergeCell ref="E4:E5"/>
    <mergeCell ref="F4:F5"/>
    <mergeCell ref="B6:D6"/>
    <mergeCell ref="E6:F6"/>
    <mergeCell ref="B7:D7"/>
    <mergeCell ref="B8:D8"/>
    <mergeCell ref="B9:D9"/>
  </mergeCells>
  <printOptions/>
  <pageMargins left="0.7" right="0.7" top="0.75" bottom="0.75" header="0.3" footer="0.3"/>
  <pageSetup horizontalDpi="600" verticalDpi="600" orientation="portrait" scale="87" r:id="rId1"/>
</worksheet>
</file>

<file path=xl/worksheets/sheet15.xml><?xml version="1.0" encoding="utf-8"?>
<worksheet xmlns="http://schemas.openxmlformats.org/spreadsheetml/2006/main" xmlns:r="http://schemas.openxmlformats.org/officeDocument/2006/relationships">
  <dimension ref="A1:E139"/>
  <sheetViews>
    <sheetView zoomScalePageLayoutView="0" workbookViewId="0" topLeftCell="A1">
      <selection activeCell="C1" sqref="C1"/>
    </sheetView>
  </sheetViews>
  <sheetFormatPr defaultColWidth="8.8515625" defaultRowHeight="15"/>
  <cols>
    <col min="1" max="1" width="6.57421875" style="139" bestFit="1" customWidth="1"/>
    <col min="2" max="2" width="34.140625" style="139" customWidth="1"/>
    <col min="3" max="3" width="16.7109375" style="139" customWidth="1"/>
    <col min="4" max="4" width="15.8515625" style="139" customWidth="1"/>
    <col min="5" max="5" width="21.140625" style="302" customWidth="1"/>
    <col min="6" max="16384" width="8.8515625" style="139" customWidth="1"/>
  </cols>
  <sheetData>
    <row r="1" spans="1:5" ht="42.75" customHeight="1">
      <c r="A1" s="586" t="s">
        <v>844</v>
      </c>
      <c r="B1" s="586"/>
      <c r="C1" s="422" t="s">
        <v>154</v>
      </c>
      <c r="D1" s="423" t="s">
        <v>268</v>
      </c>
      <c r="E1" s="420" t="s">
        <v>816</v>
      </c>
    </row>
    <row r="2" spans="1:5" ht="14.25" customHeight="1">
      <c r="A2" s="763" t="s">
        <v>502</v>
      </c>
      <c r="B2" s="763"/>
      <c r="C2" s="763"/>
      <c r="D2" s="763"/>
      <c r="E2" s="763"/>
    </row>
    <row r="3" spans="1:5" s="221" customFormat="1" ht="15" customHeight="1">
      <c r="A3" s="330" t="s">
        <v>502</v>
      </c>
      <c r="B3" s="331"/>
      <c r="C3" s="331"/>
      <c r="D3" s="331"/>
      <c r="E3" s="332"/>
    </row>
    <row r="4" spans="1:5" ht="35.25" customHeight="1">
      <c r="A4" s="261" t="s">
        <v>49</v>
      </c>
      <c r="B4" s="759" t="s">
        <v>106</v>
      </c>
      <c r="C4" s="760"/>
      <c r="D4" s="323" t="s">
        <v>828</v>
      </c>
      <c r="E4" s="322" t="s">
        <v>827</v>
      </c>
    </row>
    <row r="5" spans="1:5" ht="13.5" customHeight="1">
      <c r="A5" s="142">
        <v>81</v>
      </c>
      <c r="B5" s="751" t="s">
        <v>503</v>
      </c>
      <c r="C5" s="752"/>
      <c r="D5" s="321"/>
      <c r="E5" s="320"/>
    </row>
    <row r="6" spans="1:5" ht="13.5" customHeight="1">
      <c r="A6" s="142">
        <v>82</v>
      </c>
      <c r="B6" s="751" t="s">
        <v>32</v>
      </c>
      <c r="C6" s="752"/>
      <c r="D6" s="321"/>
      <c r="E6" s="320"/>
    </row>
    <row r="7" spans="1:5" ht="13.5" customHeight="1">
      <c r="A7" s="142">
        <v>83</v>
      </c>
      <c r="B7" s="751" t="s">
        <v>504</v>
      </c>
      <c r="C7" s="752"/>
      <c r="D7" s="319">
        <v>7292589.600000001</v>
      </c>
      <c r="E7" s="318">
        <v>4506102.28</v>
      </c>
    </row>
    <row r="8" spans="1:5" ht="13.5" customHeight="1">
      <c r="A8" s="142">
        <v>84</v>
      </c>
      <c r="B8" s="751"/>
      <c r="C8" s="752"/>
      <c r="D8" s="761"/>
      <c r="E8" s="762"/>
    </row>
    <row r="9" spans="1:5" ht="13.5" customHeight="1">
      <c r="A9" s="142">
        <v>85</v>
      </c>
      <c r="B9" s="751" t="s">
        <v>505</v>
      </c>
      <c r="C9" s="752"/>
      <c r="D9" s="319">
        <v>0</v>
      </c>
      <c r="E9" s="318">
        <v>0</v>
      </c>
    </row>
    <row r="10" spans="1:5" ht="13.5" customHeight="1">
      <c r="A10" s="142">
        <v>86</v>
      </c>
      <c r="B10" s="751" t="s">
        <v>506</v>
      </c>
      <c r="C10" s="752"/>
      <c r="D10" s="319">
        <v>0</v>
      </c>
      <c r="E10" s="318">
        <v>0</v>
      </c>
    </row>
    <row r="11" spans="1:5" ht="13.5" customHeight="1">
      <c r="A11" s="142">
        <v>87</v>
      </c>
      <c r="B11" s="751" t="s">
        <v>507</v>
      </c>
      <c r="C11" s="752"/>
      <c r="D11" s="319">
        <v>0</v>
      </c>
      <c r="E11" s="318">
        <v>0</v>
      </c>
    </row>
    <row r="12" spans="1:5" ht="13.5" customHeight="1">
      <c r="A12" s="142">
        <v>88</v>
      </c>
      <c r="B12" s="751" t="s">
        <v>508</v>
      </c>
      <c r="C12" s="752"/>
      <c r="D12" s="319">
        <v>2078861.87</v>
      </c>
      <c r="E12" s="318">
        <v>1793841.74</v>
      </c>
    </row>
    <row r="13" spans="1:5" ht="13.5" customHeight="1">
      <c r="A13" s="142">
        <v>89</v>
      </c>
      <c r="B13" s="751" t="s">
        <v>509</v>
      </c>
      <c r="C13" s="752"/>
      <c r="D13" s="319">
        <v>0</v>
      </c>
      <c r="E13" s="318">
        <v>0</v>
      </c>
    </row>
    <row r="14" spans="1:5" ht="13.5" customHeight="1">
      <c r="A14" s="142">
        <v>90</v>
      </c>
      <c r="B14" s="751" t="s">
        <v>510</v>
      </c>
      <c r="C14" s="752"/>
      <c r="D14" s="319">
        <v>0</v>
      </c>
      <c r="E14" s="318">
        <v>0</v>
      </c>
    </row>
    <row r="15" spans="1:5" ht="13.5" customHeight="1">
      <c r="A15" s="142">
        <v>91</v>
      </c>
      <c r="B15" s="751" t="s">
        <v>511</v>
      </c>
      <c r="C15" s="752"/>
      <c r="D15" s="319">
        <v>0</v>
      </c>
      <c r="E15" s="318">
        <v>0</v>
      </c>
    </row>
    <row r="16" spans="1:5" ht="13.5" customHeight="1">
      <c r="A16" s="142">
        <v>92</v>
      </c>
      <c r="B16" s="751" t="s">
        <v>512</v>
      </c>
      <c r="C16" s="752"/>
      <c r="D16" s="319">
        <v>0</v>
      </c>
      <c r="E16" s="318">
        <v>0</v>
      </c>
    </row>
    <row r="17" spans="1:5" ht="13.5" customHeight="1">
      <c r="A17" s="142">
        <v>93</v>
      </c>
      <c r="B17" s="751" t="s">
        <v>513</v>
      </c>
      <c r="C17" s="752"/>
      <c r="D17" s="319">
        <v>3958566.4000000004</v>
      </c>
      <c r="E17" s="318">
        <v>3437380.38</v>
      </c>
    </row>
    <row r="18" spans="1:5" ht="13.5" customHeight="1">
      <c r="A18" s="142">
        <v>94</v>
      </c>
      <c r="B18" s="751" t="s">
        <v>514</v>
      </c>
      <c r="C18" s="752"/>
      <c r="D18" s="319">
        <v>0</v>
      </c>
      <c r="E18" s="318">
        <v>0</v>
      </c>
    </row>
    <row r="19" spans="1:5" ht="13.5" customHeight="1">
      <c r="A19" s="142">
        <v>95</v>
      </c>
      <c r="B19" s="751" t="s">
        <v>515</v>
      </c>
      <c r="C19" s="752"/>
      <c r="D19" s="319">
        <v>0</v>
      </c>
      <c r="E19" s="318">
        <v>0</v>
      </c>
    </row>
    <row r="20" spans="1:5" ht="13.5" customHeight="1">
      <c r="A20" s="142">
        <v>96</v>
      </c>
      <c r="B20" s="751" t="s">
        <v>516</v>
      </c>
      <c r="C20" s="752"/>
      <c r="D20" s="319">
        <v>598834010.46</v>
      </c>
      <c r="E20" s="318">
        <v>613781578.5199999</v>
      </c>
    </row>
    <row r="21" spans="1:5" ht="13.5" customHeight="1">
      <c r="A21" s="142">
        <v>97</v>
      </c>
      <c r="B21" s="751" t="s">
        <v>517</v>
      </c>
      <c r="C21" s="752"/>
      <c r="D21" s="319">
        <v>8074942.119999999</v>
      </c>
      <c r="E21" s="318">
        <v>16339868.799999999</v>
      </c>
    </row>
    <row r="22" spans="1:5" ht="13.5" customHeight="1">
      <c r="A22" s="142">
        <v>98</v>
      </c>
      <c r="B22" s="751" t="s">
        <v>518</v>
      </c>
      <c r="C22" s="752"/>
      <c r="D22" s="319">
        <v>0</v>
      </c>
      <c r="E22" s="318">
        <v>0</v>
      </c>
    </row>
    <row r="23" spans="1:5" ht="13.5" customHeight="1">
      <c r="A23" s="142">
        <v>99</v>
      </c>
      <c r="B23" s="753" t="s">
        <v>519</v>
      </c>
      <c r="C23" s="754"/>
      <c r="D23" s="310">
        <f>SUM(D7,D9:D22)</f>
        <v>620238970.45</v>
      </c>
      <c r="E23" s="309">
        <f>SUM(E7,E9:E22)</f>
        <v>639858771.7199998</v>
      </c>
    </row>
    <row r="24" spans="1:5" ht="13.5" customHeight="1">
      <c r="A24" s="142">
        <v>100</v>
      </c>
      <c r="B24" s="751" t="s">
        <v>3</v>
      </c>
      <c r="C24" s="752"/>
      <c r="D24" s="761"/>
      <c r="E24" s="762"/>
    </row>
    <row r="25" spans="1:5" ht="13.5" customHeight="1">
      <c r="A25" s="142">
        <v>101</v>
      </c>
      <c r="B25" s="751" t="s">
        <v>520</v>
      </c>
      <c r="C25" s="752"/>
      <c r="D25" s="319">
        <v>8424418.21</v>
      </c>
      <c r="E25" s="318">
        <v>2759604.7600000002</v>
      </c>
    </row>
    <row r="26" spans="1:5" ht="13.5" customHeight="1">
      <c r="A26" s="142">
        <v>102</v>
      </c>
      <c r="B26" s="751" t="s">
        <v>521</v>
      </c>
      <c r="C26" s="752"/>
      <c r="D26" s="319">
        <v>4160748.0300000003</v>
      </c>
      <c r="E26" s="318">
        <v>3192083.5699999994</v>
      </c>
    </row>
    <row r="27" spans="1:5" ht="13.5" customHeight="1">
      <c r="A27" s="142">
        <v>103</v>
      </c>
      <c r="B27" s="751" t="s">
        <v>522</v>
      </c>
      <c r="C27" s="752"/>
      <c r="D27" s="319">
        <v>0</v>
      </c>
      <c r="E27" s="318">
        <v>0</v>
      </c>
    </row>
    <row r="28" spans="1:5" ht="13.5" customHeight="1">
      <c r="A28" s="142">
        <v>104</v>
      </c>
      <c r="B28" s="751" t="s">
        <v>523</v>
      </c>
      <c r="C28" s="752"/>
      <c r="D28" s="319">
        <v>0</v>
      </c>
      <c r="E28" s="318">
        <v>0</v>
      </c>
    </row>
    <row r="29" spans="1:5" ht="13.5" customHeight="1">
      <c r="A29" s="142">
        <v>105</v>
      </c>
      <c r="B29" s="751" t="s">
        <v>524</v>
      </c>
      <c r="C29" s="752"/>
      <c r="D29" s="319">
        <v>0</v>
      </c>
      <c r="E29" s="318">
        <v>0</v>
      </c>
    </row>
    <row r="30" spans="1:5" ht="13.5" customHeight="1">
      <c r="A30" s="142">
        <v>106</v>
      </c>
      <c r="B30" s="751" t="s">
        <v>525</v>
      </c>
      <c r="C30" s="752"/>
      <c r="D30" s="319">
        <v>0</v>
      </c>
      <c r="E30" s="318">
        <v>0</v>
      </c>
    </row>
    <row r="31" spans="1:5" ht="13.5" customHeight="1">
      <c r="A31" s="142">
        <v>107</v>
      </c>
      <c r="B31" s="751" t="s">
        <v>526</v>
      </c>
      <c r="C31" s="752"/>
      <c r="D31" s="319">
        <v>18757118</v>
      </c>
      <c r="E31" s="318">
        <v>18898665.99</v>
      </c>
    </row>
    <row r="32" spans="1:5" ht="13.5" customHeight="1">
      <c r="A32" s="142">
        <v>108</v>
      </c>
      <c r="B32" s="751" t="s">
        <v>527</v>
      </c>
      <c r="C32" s="752"/>
      <c r="D32" s="319">
        <v>10209468.89</v>
      </c>
      <c r="E32" s="318">
        <v>9238304.25</v>
      </c>
    </row>
    <row r="33" spans="1:5" ht="13.5" customHeight="1">
      <c r="A33" s="142">
        <v>109</v>
      </c>
      <c r="B33" s="751" t="s">
        <v>528</v>
      </c>
      <c r="C33" s="752"/>
      <c r="D33" s="319">
        <v>479291.4</v>
      </c>
      <c r="E33" s="318">
        <v>225434.62</v>
      </c>
    </row>
    <row r="34" spans="1:5" ht="13.5" customHeight="1">
      <c r="A34" s="142">
        <v>110</v>
      </c>
      <c r="B34" s="751" t="s">
        <v>529</v>
      </c>
      <c r="C34" s="752"/>
      <c r="D34" s="319">
        <v>101249.08</v>
      </c>
      <c r="E34" s="318">
        <v>120179.2</v>
      </c>
    </row>
    <row r="35" spans="1:5" ht="13.5" customHeight="1">
      <c r="A35" s="142">
        <v>111</v>
      </c>
      <c r="B35" s="753" t="s">
        <v>530</v>
      </c>
      <c r="C35" s="754"/>
      <c r="D35" s="310">
        <f>SUM(D25:D34)</f>
        <v>42132293.61</v>
      </c>
      <c r="E35" s="309">
        <f>SUM(E25:E34)</f>
        <v>34434272.39</v>
      </c>
    </row>
    <row r="36" spans="1:5" ht="13.5" customHeight="1">
      <c r="A36" s="142">
        <v>112</v>
      </c>
      <c r="B36" s="753" t="s">
        <v>531</v>
      </c>
      <c r="C36" s="754"/>
      <c r="D36" s="310">
        <f>D23+D35</f>
        <v>662371264.0600001</v>
      </c>
      <c r="E36" s="309">
        <f>E23+E35</f>
        <v>674293044.1099998</v>
      </c>
    </row>
    <row r="37" spans="1:5" ht="13.5" customHeight="1">
      <c r="A37" s="260"/>
      <c r="B37" s="298"/>
      <c r="C37" s="297"/>
      <c r="D37" s="317"/>
      <c r="E37" s="316"/>
    </row>
    <row r="38" spans="1:5" s="104" customFormat="1" ht="15" customHeight="1">
      <c r="A38" s="307" t="s">
        <v>794</v>
      </c>
      <c r="B38" s="306"/>
      <c r="C38" s="306"/>
      <c r="D38" s="306"/>
      <c r="E38" s="301"/>
    </row>
    <row r="39" spans="1:5" s="104" customFormat="1" ht="15" customHeight="1">
      <c r="A39" s="307"/>
      <c r="B39" s="306"/>
      <c r="C39" s="306"/>
      <c r="D39" s="306"/>
      <c r="E39" s="301"/>
    </row>
    <row r="40" spans="1:5" s="104" customFormat="1" ht="15" customHeight="1">
      <c r="A40" s="307"/>
      <c r="B40" s="306"/>
      <c r="C40" s="306"/>
      <c r="D40" s="306"/>
      <c r="E40" s="301"/>
    </row>
    <row r="41" spans="1:5" ht="14.25" customHeight="1">
      <c r="A41" s="296" t="s">
        <v>532</v>
      </c>
      <c r="B41" s="295"/>
      <c r="C41" s="295"/>
      <c r="D41" s="295"/>
      <c r="E41" s="294"/>
    </row>
    <row r="42" spans="1:5" ht="33" customHeight="1">
      <c r="A42" s="261" t="s">
        <v>49</v>
      </c>
      <c r="B42" s="757" t="s">
        <v>106</v>
      </c>
      <c r="C42" s="758"/>
      <c r="D42" s="312" t="s">
        <v>828</v>
      </c>
      <c r="E42" s="315" t="s">
        <v>827</v>
      </c>
    </row>
    <row r="43" spans="1:5" ht="14.25" customHeight="1">
      <c r="A43" s="142">
        <v>113</v>
      </c>
      <c r="B43" s="751" t="s">
        <v>533</v>
      </c>
      <c r="C43" s="752"/>
      <c r="D43" s="761"/>
      <c r="E43" s="762"/>
    </row>
    <row r="44" spans="1:5" ht="14.25" customHeight="1">
      <c r="A44" s="142">
        <v>114</v>
      </c>
      <c r="B44" s="751" t="s">
        <v>32</v>
      </c>
      <c r="C44" s="752"/>
      <c r="D44" s="761"/>
      <c r="E44" s="762"/>
    </row>
    <row r="45" spans="1:5" ht="14.25" customHeight="1">
      <c r="A45" s="142">
        <v>115</v>
      </c>
      <c r="B45" s="751" t="s">
        <v>534</v>
      </c>
      <c r="C45" s="752"/>
      <c r="D45" s="318">
        <v>0</v>
      </c>
      <c r="E45" s="313">
        <v>0</v>
      </c>
    </row>
    <row r="46" spans="1:5" ht="14.25" customHeight="1">
      <c r="A46" s="142">
        <v>116</v>
      </c>
      <c r="B46" s="751" t="s">
        <v>535</v>
      </c>
      <c r="C46" s="752"/>
      <c r="D46" s="318">
        <v>0</v>
      </c>
      <c r="E46" s="313">
        <v>0</v>
      </c>
    </row>
    <row r="47" spans="1:5" ht="14.25" customHeight="1">
      <c r="A47" s="142">
        <v>117</v>
      </c>
      <c r="B47" s="751" t="s">
        <v>536</v>
      </c>
      <c r="C47" s="752"/>
      <c r="D47" s="318">
        <v>0</v>
      </c>
      <c r="E47" s="313">
        <v>0</v>
      </c>
    </row>
    <row r="48" spans="1:5" ht="14.25" customHeight="1">
      <c r="A48" s="142">
        <v>118</v>
      </c>
      <c r="B48" s="751" t="s">
        <v>537</v>
      </c>
      <c r="C48" s="752"/>
      <c r="D48" s="318">
        <v>0</v>
      </c>
      <c r="E48" s="313">
        <v>0</v>
      </c>
    </row>
    <row r="49" spans="1:5" ht="14.25" customHeight="1">
      <c r="A49" s="142">
        <v>119</v>
      </c>
      <c r="B49" s="751" t="s">
        <v>538</v>
      </c>
      <c r="C49" s="752"/>
      <c r="D49" s="318">
        <v>0</v>
      </c>
      <c r="E49" s="313">
        <v>0</v>
      </c>
    </row>
    <row r="50" spans="1:5" ht="14.25" customHeight="1">
      <c r="A50" s="142">
        <v>120</v>
      </c>
      <c r="B50" s="751" t="s">
        <v>539</v>
      </c>
      <c r="C50" s="752"/>
      <c r="D50" s="318">
        <v>0</v>
      </c>
      <c r="E50" s="313">
        <v>0</v>
      </c>
    </row>
    <row r="51" spans="1:5" ht="14.25" customHeight="1">
      <c r="A51" s="142">
        <v>121</v>
      </c>
      <c r="B51" s="751" t="s">
        <v>540</v>
      </c>
      <c r="C51" s="752"/>
      <c r="D51" s="318">
        <v>0</v>
      </c>
      <c r="E51" s="313">
        <v>0</v>
      </c>
    </row>
    <row r="52" spans="1:5" ht="14.25" customHeight="1">
      <c r="A52" s="142">
        <v>122</v>
      </c>
      <c r="B52" s="751" t="s">
        <v>541</v>
      </c>
      <c r="C52" s="752"/>
      <c r="D52" s="318">
        <v>0</v>
      </c>
      <c r="E52" s="313">
        <v>0</v>
      </c>
    </row>
    <row r="53" spans="1:5" ht="14.25" customHeight="1">
      <c r="A53" s="142">
        <v>123</v>
      </c>
      <c r="B53" s="753" t="s">
        <v>542</v>
      </c>
      <c r="C53" s="754"/>
      <c r="D53" s="309">
        <v>0</v>
      </c>
      <c r="E53" s="308">
        <v>0</v>
      </c>
    </row>
    <row r="54" spans="1:5" ht="14.25" customHeight="1">
      <c r="A54" s="142">
        <v>124</v>
      </c>
      <c r="B54" s="751" t="s">
        <v>3</v>
      </c>
      <c r="C54" s="752"/>
      <c r="D54" s="761"/>
      <c r="E54" s="762"/>
    </row>
    <row r="55" spans="1:5" ht="14.25" customHeight="1">
      <c r="A55" s="142">
        <v>125</v>
      </c>
      <c r="B55" s="751" t="s">
        <v>543</v>
      </c>
      <c r="C55" s="752"/>
      <c r="D55" s="318">
        <v>0</v>
      </c>
      <c r="E55" s="313">
        <v>0</v>
      </c>
    </row>
    <row r="56" spans="1:5" ht="14.25" customHeight="1">
      <c r="A56" s="142">
        <v>126</v>
      </c>
      <c r="B56" s="751" t="s">
        <v>544</v>
      </c>
      <c r="C56" s="752"/>
      <c r="D56" s="318">
        <v>0</v>
      </c>
      <c r="E56" s="313">
        <v>0</v>
      </c>
    </row>
    <row r="57" spans="1:5" ht="14.25" customHeight="1">
      <c r="A57" s="142">
        <v>127</v>
      </c>
      <c r="B57" s="751" t="s">
        <v>545</v>
      </c>
      <c r="C57" s="752"/>
      <c r="D57" s="318">
        <v>0</v>
      </c>
      <c r="E57" s="313">
        <v>0</v>
      </c>
    </row>
    <row r="58" spans="1:5" ht="14.25" customHeight="1">
      <c r="A58" s="142">
        <v>128</v>
      </c>
      <c r="B58" s="751" t="s">
        <v>546</v>
      </c>
      <c r="C58" s="752"/>
      <c r="D58" s="318">
        <v>0</v>
      </c>
      <c r="E58" s="313">
        <v>0</v>
      </c>
    </row>
    <row r="59" spans="1:5" ht="14.25" customHeight="1">
      <c r="A59" s="142">
        <v>129</v>
      </c>
      <c r="B59" s="751" t="s">
        <v>547</v>
      </c>
      <c r="C59" s="752"/>
      <c r="D59" s="318">
        <v>0</v>
      </c>
      <c r="E59" s="313">
        <v>0</v>
      </c>
    </row>
    <row r="60" spans="1:5" ht="14.25" customHeight="1">
      <c r="A60" s="142">
        <v>130</v>
      </c>
      <c r="B60" s="751" t="s">
        <v>548</v>
      </c>
      <c r="C60" s="752"/>
      <c r="D60" s="318">
        <v>0</v>
      </c>
      <c r="E60" s="313">
        <v>0</v>
      </c>
    </row>
    <row r="61" spans="1:5" ht="14.25" customHeight="1">
      <c r="A61" s="142">
        <v>131</v>
      </c>
      <c r="B61" s="753" t="s">
        <v>549</v>
      </c>
      <c r="C61" s="754"/>
      <c r="D61" s="309">
        <v>0</v>
      </c>
      <c r="E61" s="308">
        <v>0</v>
      </c>
    </row>
    <row r="62" spans="1:5" ht="14.25" customHeight="1">
      <c r="A62" s="142">
        <v>132</v>
      </c>
      <c r="B62" s="751" t="s">
        <v>550</v>
      </c>
      <c r="C62" s="752"/>
      <c r="D62" s="761"/>
      <c r="E62" s="762"/>
    </row>
    <row r="63" spans="1:5" ht="14.25" customHeight="1">
      <c r="A63" s="142">
        <v>133</v>
      </c>
      <c r="B63" s="751" t="s">
        <v>32</v>
      </c>
      <c r="C63" s="752"/>
      <c r="D63" s="761"/>
      <c r="E63" s="762"/>
    </row>
    <row r="64" spans="1:5" ht="14.25" customHeight="1">
      <c r="A64" s="142">
        <v>134</v>
      </c>
      <c r="B64" s="751" t="s">
        <v>551</v>
      </c>
      <c r="C64" s="752"/>
      <c r="D64" s="318">
        <v>0</v>
      </c>
      <c r="E64" s="313">
        <v>0</v>
      </c>
    </row>
    <row r="65" spans="1:5" ht="14.25" customHeight="1">
      <c r="A65" s="142">
        <v>135</v>
      </c>
      <c r="B65" s="751" t="s">
        <v>552</v>
      </c>
      <c r="C65" s="752"/>
      <c r="D65" s="318">
        <v>0</v>
      </c>
      <c r="E65" s="313">
        <v>0</v>
      </c>
    </row>
    <row r="66" spans="1:5" ht="14.25" customHeight="1">
      <c r="A66" s="142">
        <v>136</v>
      </c>
      <c r="B66" s="751" t="s">
        <v>553</v>
      </c>
      <c r="C66" s="752"/>
      <c r="D66" s="318">
        <v>0</v>
      </c>
      <c r="E66" s="313">
        <v>0</v>
      </c>
    </row>
    <row r="67" spans="1:5" ht="14.25" customHeight="1">
      <c r="A67" s="142">
        <v>137</v>
      </c>
      <c r="B67" s="751" t="s">
        <v>554</v>
      </c>
      <c r="C67" s="752"/>
      <c r="D67" s="318">
        <v>0</v>
      </c>
      <c r="E67" s="313">
        <v>0</v>
      </c>
    </row>
    <row r="68" spans="1:5" ht="14.25" customHeight="1">
      <c r="A68" s="142">
        <v>138</v>
      </c>
      <c r="B68" s="751" t="s">
        <v>555</v>
      </c>
      <c r="C68" s="752"/>
      <c r="D68" s="318">
        <v>0</v>
      </c>
      <c r="E68" s="313">
        <v>0</v>
      </c>
    </row>
    <row r="69" spans="1:5" ht="14.25" customHeight="1">
      <c r="A69" s="142">
        <v>139</v>
      </c>
      <c r="B69" s="751" t="s">
        <v>556</v>
      </c>
      <c r="C69" s="752"/>
      <c r="D69" s="318">
        <v>0</v>
      </c>
      <c r="E69" s="313">
        <v>0</v>
      </c>
    </row>
    <row r="70" spans="1:5" ht="14.25" customHeight="1">
      <c r="A70" s="142">
        <v>140</v>
      </c>
      <c r="B70" s="751" t="s">
        <v>557</v>
      </c>
      <c r="C70" s="752"/>
      <c r="D70" s="318">
        <v>0</v>
      </c>
      <c r="E70" s="313">
        <v>0</v>
      </c>
    </row>
    <row r="71" spans="1:5" ht="14.25" customHeight="1">
      <c r="A71" s="142">
        <v>141</v>
      </c>
      <c r="B71" s="751" t="s">
        <v>558</v>
      </c>
      <c r="C71" s="752"/>
      <c r="D71" s="318">
        <v>0</v>
      </c>
      <c r="E71" s="313">
        <v>0</v>
      </c>
    </row>
    <row r="72" spans="1:5" ht="14.25" customHeight="1">
      <c r="A72" s="142">
        <v>142</v>
      </c>
      <c r="B72" s="751" t="s">
        <v>559</v>
      </c>
      <c r="C72" s="752"/>
      <c r="D72" s="318">
        <v>0</v>
      </c>
      <c r="E72" s="313">
        <v>0</v>
      </c>
    </row>
    <row r="73" spans="1:5" ht="14.25" customHeight="1">
      <c r="A73" s="142">
        <v>143</v>
      </c>
      <c r="B73" s="751" t="s">
        <v>560</v>
      </c>
      <c r="C73" s="752"/>
      <c r="D73" s="318">
        <v>0</v>
      </c>
      <c r="E73" s="313">
        <v>0</v>
      </c>
    </row>
    <row r="74" spans="1:5" ht="14.25" customHeight="1">
      <c r="A74" s="142">
        <v>144</v>
      </c>
      <c r="B74" s="753" t="s">
        <v>561</v>
      </c>
      <c r="C74" s="754"/>
      <c r="D74" s="309">
        <v>0</v>
      </c>
      <c r="E74" s="308">
        <v>0</v>
      </c>
    </row>
    <row r="75" spans="1:5" ht="14.25" customHeight="1">
      <c r="A75" s="142">
        <v>145</v>
      </c>
      <c r="B75" s="751" t="s">
        <v>3</v>
      </c>
      <c r="C75" s="752"/>
      <c r="D75" s="765"/>
      <c r="E75" s="766"/>
    </row>
    <row r="76" spans="1:5" ht="14.25" customHeight="1">
      <c r="A76" s="142">
        <v>146</v>
      </c>
      <c r="B76" s="751" t="s">
        <v>562</v>
      </c>
      <c r="C76" s="752"/>
      <c r="D76" s="318">
        <v>0</v>
      </c>
      <c r="E76" s="313">
        <v>0</v>
      </c>
    </row>
    <row r="77" spans="1:5" ht="14.25" customHeight="1">
      <c r="A77" s="142">
        <v>147</v>
      </c>
      <c r="B77" s="751" t="s">
        <v>563</v>
      </c>
      <c r="C77" s="752"/>
      <c r="D77" s="318">
        <v>0</v>
      </c>
      <c r="E77" s="313">
        <v>0</v>
      </c>
    </row>
    <row r="78" spans="1:5" ht="14.25" customHeight="1">
      <c r="A78" s="142">
        <v>148</v>
      </c>
      <c r="B78" s="751" t="s">
        <v>564</v>
      </c>
      <c r="C78" s="752"/>
      <c r="D78" s="318">
        <v>0</v>
      </c>
      <c r="E78" s="313">
        <v>0</v>
      </c>
    </row>
    <row r="79" spans="1:5" ht="14.25" customHeight="1">
      <c r="A79" s="142">
        <v>149</v>
      </c>
      <c r="B79" s="751" t="s">
        <v>565</v>
      </c>
      <c r="C79" s="752"/>
      <c r="D79" s="318">
        <v>0</v>
      </c>
      <c r="E79" s="313">
        <v>0</v>
      </c>
    </row>
    <row r="80" spans="1:5" ht="14.25" customHeight="1">
      <c r="A80" s="142">
        <v>150</v>
      </c>
      <c r="B80" s="751" t="s">
        <v>566</v>
      </c>
      <c r="C80" s="752"/>
      <c r="D80" s="318">
        <v>0</v>
      </c>
      <c r="E80" s="313">
        <v>0</v>
      </c>
    </row>
    <row r="81" spans="1:5" ht="14.25" customHeight="1">
      <c r="A81" s="142">
        <v>151</v>
      </c>
      <c r="B81" s="751" t="s">
        <v>567</v>
      </c>
      <c r="C81" s="752"/>
      <c r="D81" s="318">
        <v>0</v>
      </c>
      <c r="E81" s="313">
        <v>0</v>
      </c>
    </row>
    <row r="82" spans="1:5" ht="14.25" customHeight="1">
      <c r="A82" s="142">
        <v>152</v>
      </c>
      <c r="B82" s="751" t="s">
        <v>568</v>
      </c>
      <c r="C82" s="752"/>
      <c r="D82" s="318">
        <v>0</v>
      </c>
      <c r="E82" s="313">
        <v>0</v>
      </c>
    </row>
    <row r="83" spans="1:5" ht="14.25" customHeight="1">
      <c r="A83" s="142">
        <v>153</v>
      </c>
      <c r="B83" s="751" t="s">
        <v>569</v>
      </c>
      <c r="C83" s="752"/>
      <c r="D83" s="318">
        <v>0</v>
      </c>
      <c r="E83" s="313">
        <v>0</v>
      </c>
    </row>
    <row r="84" spans="1:5" ht="14.25" customHeight="1">
      <c r="A84" s="142">
        <v>154</v>
      </c>
      <c r="B84" s="751" t="s">
        <v>570</v>
      </c>
      <c r="C84" s="752"/>
      <c r="D84" s="318">
        <v>0</v>
      </c>
      <c r="E84" s="313">
        <v>0</v>
      </c>
    </row>
    <row r="85" spans="1:5" ht="14.25" customHeight="1">
      <c r="A85" s="142">
        <v>155</v>
      </c>
      <c r="B85" s="753" t="s">
        <v>571</v>
      </c>
      <c r="C85" s="754"/>
      <c r="D85" s="309">
        <v>0</v>
      </c>
      <c r="E85" s="308">
        <v>0</v>
      </c>
    </row>
    <row r="86" spans="1:5" ht="14.25" customHeight="1">
      <c r="A86" s="142">
        <v>156</v>
      </c>
      <c r="B86" s="753" t="s">
        <v>572</v>
      </c>
      <c r="C86" s="754"/>
      <c r="D86" s="309">
        <v>0</v>
      </c>
      <c r="E86" s="308">
        <v>0</v>
      </c>
    </row>
    <row r="87" spans="1:5" ht="14.25" customHeight="1">
      <c r="A87" s="142">
        <v>157</v>
      </c>
      <c r="B87" s="751" t="s">
        <v>573</v>
      </c>
      <c r="C87" s="752"/>
      <c r="D87" s="761"/>
      <c r="E87" s="762"/>
    </row>
    <row r="88" spans="1:5" ht="14.25" customHeight="1">
      <c r="A88" s="142">
        <v>158</v>
      </c>
      <c r="B88" s="751" t="s">
        <v>32</v>
      </c>
      <c r="C88" s="752"/>
      <c r="D88" s="761"/>
      <c r="E88" s="762"/>
    </row>
    <row r="89" spans="1:5" ht="14.25" customHeight="1">
      <c r="A89" s="142">
        <v>159</v>
      </c>
      <c r="B89" s="751" t="s">
        <v>574</v>
      </c>
      <c r="C89" s="752"/>
      <c r="D89" s="318">
        <v>0</v>
      </c>
      <c r="E89" s="313">
        <v>0</v>
      </c>
    </row>
    <row r="90" spans="1:5" ht="14.25" customHeight="1">
      <c r="A90" s="142">
        <v>160</v>
      </c>
      <c r="B90" s="751" t="s">
        <v>575</v>
      </c>
      <c r="C90" s="752"/>
      <c r="D90" s="318">
        <v>0</v>
      </c>
      <c r="E90" s="313">
        <v>0</v>
      </c>
    </row>
    <row r="91" spans="1:5" ht="14.25" customHeight="1">
      <c r="A91" s="142">
        <v>161</v>
      </c>
      <c r="B91" s="751" t="s">
        <v>576</v>
      </c>
      <c r="C91" s="752"/>
      <c r="D91" s="318">
        <v>0</v>
      </c>
      <c r="E91" s="313">
        <v>0</v>
      </c>
    </row>
    <row r="92" spans="1:5" ht="14.25" customHeight="1">
      <c r="A92" s="142">
        <v>162</v>
      </c>
      <c r="B92" s="751" t="s">
        <v>577</v>
      </c>
      <c r="C92" s="752"/>
      <c r="D92" s="318">
        <v>0</v>
      </c>
      <c r="E92" s="313">
        <v>0</v>
      </c>
    </row>
    <row r="93" spans="1:5" ht="14.25" customHeight="1">
      <c r="A93" s="142">
        <v>163</v>
      </c>
      <c r="B93" s="751" t="s">
        <v>578</v>
      </c>
      <c r="C93" s="752"/>
      <c r="D93" s="318">
        <v>187885079.34000003</v>
      </c>
      <c r="E93" s="313">
        <v>206866753.25999957</v>
      </c>
    </row>
    <row r="94" spans="1:5" ht="14.25" customHeight="1">
      <c r="A94" s="142">
        <v>164</v>
      </c>
      <c r="B94" s="753" t="s">
        <v>579</v>
      </c>
      <c r="C94" s="754"/>
      <c r="D94" s="309">
        <f>SUM(D89:D93)</f>
        <v>187885079.34000003</v>
      </c>
      <c r="E94" s="308">
        <f>SUM(E89:E93)</f>
        <v>206866753.25999957</v>
      </c>
    </row>
    <row r="95" spans="1:5" ht="14.25" customHeight="1">
      <c r="A95" s="260"/>
      <c r="B95" s="298"/>
      <c r="C95" s="297"/>
      <c r="D95" s="300"/>
      <c r="E95" s="299"/>
    </row>
    <row r="96" spans="1:5" s="104" customFormat="1" ht="15" customHeight="1">
      <c r="A96" s="307" t="s">
        <v>795</v>
      </c>
      <c r="B96" s="306"/>
      <c r="C96" s="306"/>
      <c r="D96" s="306"/>
      <c r="E96" s="301"/>
    </row>
    <row r="97" spans="1:5" s="104" customFormat="1" ht="15" customHeight="1">
      <c r="A97" s="307"/>
      <c r="B97" s="306"/>
      <c r="C97" s="306"/>
      <c r="D97" s="306"/>
      <c r="E97" s="301"/>
    </row>
    <row r="98" spans="1:5" s="104" customFormat="1" ht="15" customHeight="1">
      <c r="A98" s="307"/>
      <c r="B98" s="306"/>
      <c r="C98" s="306"/>
      <c r="D98" s="306"/>
      <c r="E98" s="301"/>
    </row>
    <row r="99" spans="1:5" ht="15" customHeight="1">
      <c r="A99" s="296" t="s">
        <v>532</v>
      </c>
      <c r="B99" s="295"/>
      <c r="C99" s="295"/>
      <c r="D99" s="295"/>
      <c r="E99" s="294"/>
    </row>
    <row r="100" spans="1:5" ht="40.5" customHeight="1">
      <c r="A100" s="261" t="s">
        <v>49</v>
      </c>
      <c r="B100" s="757" t="s">
        <v>106</v>
      </c>
      <c r="C100" s="758"/>
      <c r="D100" s="312" t="s">
        <v>828</v>
      </c>
      <c r="E100" s="315" t="s">
        <v>827</v>
      </c>
    </row>
    <row r="101" spans="1:5" ht="15" customHeight="1">
      <c r="A101" s="142">
        <v>165</v>
      </c>
      <c r="B101" s="751" t="s">
        <v>580</v>
      </c>
      <c r="C101" s="752"/>
      <c r="D101" s="755"/>
      <c r="E101" s="756"/>
    </row>
    <row r="102" spans="1:5" ht="15">
      <c r="A102" s="142">
        <v>166</v>
      </c>
      <c r="B102" s="751" t="s">
        <v>32</v>
      </c>
      <c r="C102" s="752"/>
      <c r="D102" s="755"/>
      <c r="E102" s="756"/>
    </row>
    <row r="103" spans="1:5" ht="15">
      <c r="A103" s="142">
        <v>167</v>
      </c>
      <c r="B103" s="751" t="s">
        <v>581</v>
      </c>
      <c r="C103" s="752"/>
      <c r="D103" s="318">
        <v>0</v>
      </c>
      <c r="E103" s="313">
        <v>0</v>
      </c>
    </row>
    <row r="104" spans="1:5" ht="15">
      <c r="A104" s="142">
        <v>168</v>
      </c>
      <c r="B104" s="751" t="s">
        <v>582</v>
      </c>
      <c r="C104" s="752"/>
      <c r="D104" s="318">
        <v>0</v>
      </c>
      <c r="E104" s="313">
        <v>0</v>
      </c>
    </row>
    <row r="105" spans="1:5" ht="15">
      <c r="A105" s="142">
        <v>169</v>
      </c>
      <c r="B105" s="751" t="s">
        <v>583</v>
      </c>
      <c r="C105" s="752"/>
      <c r="D105" s="318">
        <v>0</v>
      </c>
      <c r="E105" s="313">
        <v>0</v>
      </c>
    </row>
    <row r="106" spans="1:5" ht="15" customHeight="1">
      <c r="A106" s="142">
        <v>170</v>
      </c>
      <c r="B106" s="751" t="s">
        <v>584</v>
      </c>
      <c r="C106" s="752"/>
      <c r="D106" s="318">
        <v>0</v>
      </c>
      <c r="E106" s="313">
        <v>0</v>
      </c>
    </row>
    <row r="107" spans="1:5" ht="15" customHeight="1">
      <c r="A107" s="142">
        <v>171</v>
      </c>
      <c r="B107" s="751" t="s">
        <v>585</v>
      </c>
      <c r="C107" s="752"/>
      <c r="D107" s="318">
        <v>0</v>
      </c>
      <c r="E107" s="313">
        <v>0</v>
      </c>
    </row>
    <row r="108" spans="1:5" ht="15">
      <c r="A108" s="142">
        <v>172</v>
      </c>
      <c r="B108" s="751" t="s">
        <v>586</v>
      </c>
      <c r="C108" s="752"/>
      <c r="D108" s="311"/>
      <c r="E108" s="314"/>
    </row>
    <row r="109" spans="1:5" ht="15">
      <c r="A109" s="142">
        <v>173</v>
      </c>
      <c r="B109" s="751" t="s">
        <v>32</v>
      </c>
      <c r="C109" s="752"/>
      <c r="D109" s="765"/>
      <c r="E109" s="766"/>
    </row>
    <row r="110" spans="1:5" ht="15">
      <c r="A110" s="142">
        <v>174</v>
      </c>
      <c r="B110" s="751" t="s">
        <v>587</v>
      </c>
      <c r="C110" s="752"/>
      <c r="D110" s="318">
        <v>0</v>
      </c>
      <c r="E110" s="313">
        <v>0</v>
      </c>
    </row>
    <row r="111" spans="1:5" ht="15">
      <c r="A111" s="142">
        <v>175</v>
      </c>
      <c r="B111" s="751" t="s">
        <v>588</v>
      </c>
      <c r="C111" s="752"/>
      <c r="D111" s="318">
        <v>0</v>
      </c>
      <c r="E111" s="313">
        <v>0</v>
      </c>
    </row>
    <row r="112" spans="1:5" ht="15">
      <c r="A112" s="142">
        <v>176</v>
      </c>
      <c r="B112" s="751" t="s">
        <v>589</v>
      </c>
      <c r="C112" s="752"/>
      <c r="D112" s="318">
        <v>0</v>
      </c>
      <c r="E112" s="313">
        <v>0</v>
      </c>
    </row>
    <row r="113" spans="1:5" ht="15">
      <c r="A113" s="142">
        <v>177</v>
      </c>
      <c r="B113" s="751" t="s">
        <v>590</v>
      </c>
      <c r="C113" s="752"/>
      <c r="D113" s="318">
        <v>29622278.78</v>
      </c>
      <c r="E113" s="313">
        <v>29199360.77</v>
      </c>
    </row>
    <row r="114" spans="1:5" ht="15" customHeight="1">
      <c r="A114" s="142">
        <v>178</v>
      </c>
      <c r="B114" s="753" t="s">
        <v>591</v>
      </c>
      <c r="C114" s="754"/>
      <c r="D114" s="309">
        <f>SUM(D110:D113)</f>
        <v>29622278.78</v>
      </c>
      <c r="E114" s="308">
        <f>SUM(E110:E113)</f>
        <v>29199360.77</v>
      </c>
    </row>
    <row r="115" spans="1:5" ht="15" customHeight="1">
      <c r="A115" s="142">
        <v>179</v>
      </c>
      <c r="B115" s="751" t="s">
        <v>592</v>
      </c>
      <c r="C115" s="752"/>
      <c r="D115" s="765"/>
      <c r="E115" s="766"/>
    </row>
    <row r="116" spans="1:5" ht="15">
      <c r="A116" s="142">
        <v>180</v>
      </c>
      <c r="B116" s="751" t="s">
        <v>32</v>
      </c>
      <c r="C116" s="752"/>
      <c r="D116" s="765"/>
      <c r="E116" s="766"/>
    </row>
    <row r="117" spans="1:5" ht="15">
      <c r="A117" s="142">
        <v>181</v>
      </c>
      <c r="B117" s="751" t="s">
        <v>593</v>
      </c>
      <c r="C117" s="752"/>
      <c r="D117" s="318">
        <v>51679702.541877754</v>
      </c>
      <c r="E117" s="313">
        <v>46647904.588912256</v>
      </c>
    </row>
    <row r="118" spans="1:5" ht="15">
      <c r="A118" s="142">
        <v>182</v>
      </c>
      <c r="B118" s="751" t="s">
        <v>594</v>
      </c>
      <c r="C118" s="752"/>
      <c r="D118" s="318">
        <v>19662734.995192662</v>
      </c>
      <c r="E118" s="313">
        <v>17393880.663704205</v>
      </c>
    </row>
    <row r="119" spans="1:5" ht="15" customHeight="1">
      <c r="A119" s="142">
        <v>183</v>
      </c>
      <c r="B119" s="751" t="s">
        <v>595</v>
      </c>
      <c r="C119" s="752"/>
      <c r="D119" s="318">
        <v>-15295297.72</v>
      </c>
      <c r="E119" s="313">
        <v>-12641469.8</v>
      </c>
    </row>
    <row r="120" spans="1:5" ht="15">
      <c r="A120" s="142">
        <v>184</v>
      </c>
      <c r="B120" s="751" t="s">
        <v>596</v>
      </c>
      <c r="C120" s="752"/>
      <c r="D120" s="318">
        <v>21044337.3608782</v>
      </c>
      <c r="E120" s="313">
        <v>16206632.17331155</v>
      </c>
    </row>
    <row r="121" spans="1:5" ht="15">
      <c r="A121" s="142">
        <v>185</v>
      </c>
      <c r="B121" s="751" t="s">
        <v>597</v>
      </c>
      <c r="C121" s="752"/>
      <c r="D121" s="318">
        <v>5745197.100000001</v>
      </c>
      <c r="E121" s="313">
        <v>5516403.039999999</v>
      </c>
    </row>
    <row r="122" spans="1:5" ht="15">
      <c r="A122" s="142">
        <v>186</v>
      </c>
      <c r="B122" s="751" t="s">
        <v>598</v>
      </c>
      <c r="C122" s="752"/>
      <c r="D122" s="318">
        <v>1837652.2899999998</v>
      </c>
      <c r="E122" s="313">
        <v>2334079.19</v>
      </c>
    </row>
    <row r="123" spans="1:5" ht="15">
      <c r="A123" s="142">
        <v>187</v>
      </c>
      <c r="B123" s="751" t="s">
        <v>599</v>
      </c>
      <c r="C123" s="752"/>
      <c r="D123" s="318">
        <v>45047696.045767315</v>
      </c>
      <c r="E123" s="313">
        <v>48913857.10407202</v>
      </c>
    </row>
    <row r="124" spans="1:5" ht="15">
      <c r="A124" s="142">
        <v>188</v>
      </c>
      <c r="B124" s="751" t="s">
        <v>600</v>
      </c>
      <c r="C124" s="752"/>
      <c r="D124" s="318">
        <v>0</v>
      </c>
      <c r="E124" s="313">
        <v>0</v>
      </c>
    </row>
    <row r="125" spans="1:5" ht="15">
      <c r="A125" s="142">
        <v>189</v>
      </c>
      <c r="B125" s="751" t="s">
        <v>601</v>
      </c>
      <c r="C125" s="752"/>
      <c r="D125" s="318">
        <v>2965811.17</v>
      </c>
      <c r="E125" s="313">
        <v>3911486.9400000004</v>
      </c>
    </row>
    <row r="126" spans="1:5" ht="15">
      <c r="A126" s="142">
        <v>190</v>
      </c>
      <c r="B126" s="751" t="s">
        <v>602</v>
      </c>
      <c r="C126" s="752"/>
      <c r="D126" s="318">
        <v>0</v>
      </c>
      <c r="E126" s="313">
        <v>0</v>
      </c>
    </row>
    <row r="127" spans="1:5" ht="15">
      <c r="A127" s="153">
        <v>190.5</v>
      </c>
      <c r="B127" s="751" t="s">
        <v>603</v>
      </c>
      <c r="C127" s="752"/>
      <c r="D127" s="318">
        <v>2849041.3400000003</v>
      </c>
      <c r="E127" s="313">
        <v>363068</v>
      </c>
    </row>
    <row r="128" spans="1:5" ht="15">
      <c r="A128" s="142">
        <v>191</v>
      </c>
      <c r="B128" s="751" t="s">
        <v>604</v>
      </c>
      <c r="C128" s="752"/>
      <c r="D128" s="318">
        <v>247003.18994378333</v>
      </c>
      <c r="E128" s="313">
        <v>214450</v>
      </c>
    </row>
    <row r="129" spans="1:5" ht="15">
      <c r="A129" s="142">
        <v>192</v>
      </c>
      <c r="B129" s="751" t="s">
        <v>605</v>
      </c>
      <c r="C129" s="752"/>
      <c r="D129" s="318">
        <v>4582041.133020317</v>
      </c>
      <c r="E129" s="313">
        <v>4526892</v>
      </c>
    </row>
    <row r="130" spans="1:5" ht="15">
      <c r="A130" s="153">
        <v>192.5</v>
      </c>
      <c r="B130" s="751" t="s">
        <v>606</v>
      </c>
      <c r="C130" s="752"/>
      <c r="D130" s="318">
        <v>6818698.78</v>
      </c>
      <c r="E130" s="313">
        <v>7751597</v>
      </c>
    </row>
    <row r="131" spans="1:5" ht="15">
      <c r="A131" s="142">
        <v>193</v>
      </c>
      <c r="B131" s="751" t="s">
        <v>607</v>
      </c>
      <c r="C131" s="752"/>
      <c r="D131" s="318">
        <v>680291.63</v>
      </c>
      <c r="E131" s="313">
        <v>683315</v>
      </c>
    </row>
    <row r="132" spans="1:5" ht="15" customHeight="1">
      <c r="A132" s="142">
        <v>194</v>
      </c>
      <c r="B132" s="751" t="s">
        <v>608</v>
      </c>
      <c r="C132" s="752"/>
      <c r="D132" s="309">
        <f>SUM(D117:D131)</f>
        <v>147864909.85668004</v>
      </c>
      <c r="E132" s="308">
        <f>SUM(E117:E131)</f>
        <v>141822095.90000004</v>
      </c>
    </row>
    <row r="133" spans="1:5" ht="15">
      <c r="A133" s="142">
        <v>195</v>
      </c>
      <c r="B133" s="751" t="s">
        <v>3</v>
      </c>
      <c r="C133" s="752"/>
      <c r="D133" s="765"/>
      <c r="E133" s="766"/>
    </row>
    <row r="134" spans="1:5" ht="15">
      <c r="A134" s="142">
        <v>196</v>
      </c>
      <c r="B134" s="751" t="s">
        <v>609</v>
      </c>
      <c r="C134" s="752"/>
      <c r="D134" s="318">
        <v>6290373.699999999</v>
      </c>
      <c r="E134" s="313">
        <v>4459875.2</v>
      </c>
    </row>
    <row r="135" spans="1:5" ht="15" customHeight="1">
      <c r="A135" s="142">
        <v>197</v>
      </c>
      <c r="B135" s="753" t="s">
        <v>610</v>
      </c>
      <c r="C135" s="754"/>
      <c r="D135" s="309">
        <f>D132+D134</f>
        <v>154155283.55668002</v>
      </c>
      <c r="E135" s="308">
        <f>E132+E134</f>
        <v>146281971.10000002</v>
      </c>
    </row>
    <row r="136" spans="1:5" ht="15" customHeight="1">
      <c r="A136" s="142">
        <v>198</v>
      </c>
      <c r="B136" s="751" t="s">
        <v>611</v>
      </c>
      <c r="C136" s="752"/>
      <c r="D136" s="321"/>
      <c r="E136" s="320"/>
    </row>
    <row r="137" spans="1:5" ht="15">
      <c r="A137" s="761"/>
      <c r="B137" s="764"/>
      <c r="C137" s="764"/>
      <c r="D137" s="764"/>
      <c r="E137" s="762"/>
    </row>
    <row r="139" spans="1:5" s="104" customFormat="1" ht="15" customHeight="1">
      <c r="A139" s="307" t="s">
        <v>796</v>
      </c>
      <c r="B139" s="306"/>
      <c r="C139" s="306"/>
      <c r="D139" s="306"/>
      <c r="E139" s="301"/>
    </row>
  </sheetData>
  <sheetProtection/>
  <mergeCells count="142">
    <mergeCell ref="A1:B1"/>
    <mergeCell ref="A2:E2"/>
    <mergeCell ref="A137:E137"/>
    <mergeCell ref="D109:E109"/>
    <mergeCell ref="D115:E115"/>
    <mergeCell ref="D116:E116"/>
    <mergeCell ref="D133:E133"/>
    <mergeCell ref="D54:E54"/>
    <mergeCell ref="D62:E62"/>
    <mergeCell ref="D63:E63"/>
    <mergeCell ref="D87:E87"/>
    <mergeCell ref="D88:E88"/>
    <mergeCell ref="D75:E75"/>
    <mergeCell ref="B54:C54"/>
    <mergeCell ref="B55:C55"/>
    <mergeCell ref="B56:C56"/>
    <mergeCell ref="B66:C66"/>
    <mergeCell ref="B67:C67"/>
    <mergeCell ref="B68:C68"/>
    <mergeCell ref="B63:C63"/>
    <mergeCell ref="B64:C64"/>
    <mergeCell ref="B65:C65"/>
    <mergeCell ref="B72:C72"/>
    <mergeCell ref="B73:C73"/>
    <mergeCell ref="B4:C4"/>
    <mergeCell ref="D43:E43"/>
    <mergeCell ref="D44:E44"/>
    <mergeCell ref="D24:E24"/>
    <mergeCell ref="D8:E8"/>
    <mergeCell ref="B7:C7"/>
    <mergeCell ref="B8:C8"/>
    <mergeCell ref="B9:C9"/>
    <mergeCell ref="B10:C10"/>
    <mergeCell ref="B5:C5"/>
    <mergeCell ref="B6:C6"/>
    <mergeCell ref="B14:C14"/>
    <mergeCell ref="B15:C15"/>
    <mergeCell ref="B16:C16"/>
    <mergeCell ref="B11:C11"/>
    <mergeCell ref="B12:C12"/>
    <mergeCell ref="B13:C13"/>
    <mergeCell ref="B20:C20"/>
    <mergeCell ref="B21:C21"/>
    <mergeCell ref="B22:C22"/>
    <mergeCell ref="B17:C17"/>
    <mergeCell ref="B18:C18"/>
    <mergeCell ref="B19:C19"/>
    <mergeCell ref="B26:C26"/>
    <mergeCell ref="B27:C27"/>
    <mergeCell ref="B28:C28"/>
    <mergeCell ref="B23:C23"/>
    <mergeCell ref="B24:C24"/>
    <mergeCell ref="B25:C25"/>
    <mergeCell ref="B32:C32"/>
    <mergeCell ref="B33:C33"/>
    <mergeCell ref="B34:C34"/>
    <mergeCell ref="B29:C29"/>
    <mergeCell ref="B30:C30"/>
    <mergeCell ref="B31:C31"/>
    <mergeCell ref="B42:C42"/>
    <mergeCell ref="B43:C43"/>
    <mergeCell ref="B44:C44"/>
    <mergeCell ref="B35:C35"/>
    <mergeCell ref="B36:C36"/>
    <mergeCell ref="B48:C48"/>
    <mergeCell ref="B49:C49"/>
    <mergeCell ref="B50:C50"/>
    <mergeCell ref="B45:C45"/>
    <mergeCell ref="B46:C46"/>
    <mergeCell ref="B47:C47"/>
    <mergeCell ref="B51:C51"/>
    <mergeCell ref="B52:C52"/>
    <mergeCell ref="B53:C53"/>
    <mergeCell ref="B60:C60"/>
    <mergeCell ref="B61:C61"/>
    <mergeCell ref="B62:C62"/>
    <mergeCell ref="B57:C57"/>
    <mergeCell ref="B58:C58"/>
    <mergeCell ref="B59:C59"/>
    <mergeCell ref="B70:C70"/>
    <mergeCell ref="B71:C71"/>
    <mergeCell ref="B78:C78"/>
    <mergeCell ref="B74:C74"/>
    <mergeCell ref="B69:C69"/>
    <mergeCell ref="B79:C79"/>
    <mergeCell ref="B80:C80"/>
    <mergeCell ref="B75:C75"/>
    <mergeCell ref="B76:C76"/>
    <mergeCell ref="B77:C77"/>
    <mergeCell ref="B84:C84"/>
    <mergeCell ref="B85:C85"/>
    <mergeCell ref="B86:C86"/>
    <mergeCell ref="B81:C81"/>
    <mergeCell ref="B82:C82"/>
    <mergeCell ref="B83:C83"/>
    <mergeCell ref="B90:C90"/>
    <mergeCell ref="B91:C91"/>
    <mergeCell ref="B92:C92"/>
    <mergeCell ref="B87:C87"/>
    <mergeCell ref="B88:C88"/>
    <mergeCell ref="B89:C89"/>
    <mergeCell ref="B100:C100"/>
    <mergeCell ref="B101:C101"/>
    <mergeCell ref="B102:C102"/>
    <mergeCell ref="B93:C93"/>
    <mergeCell ref="B94:C94"/>
    <mergeCell ref="D101:E101"/>
    <mergeCell ref="D102:E102"/>
    <mergeCell ref="B106:C106"/>
    <mergeCell ref="B107:C107"/>
    <mergeCell ref="B108:C108"/>
    <mergeCell ref="B103:C103"/>
    <mergeCell ref="B104:C104"/>
    <mergeCell ref="B105:C105"/>
    <mergeCell ref="B112:C112"/>
    <mergeCell ref="B113:C113"/>
    <mergeCell ref="B114:C114"/>
    <mergeCell ref="B109:C109"/>
    <mergeCell ref="B110:C110"/>
    <mergeCell ref="B111:C111"/>
    <mergeCell ref="B118:C118"/>
    <mergeCell ref="B119:C119"/>
    <mergeCell ref="B120:C120"/>
    <mergeCell ref="B115:C115"/>
    <mergeCell ref="B116:C116"/>
    <mergeCell ref="B117:C117"/>
    <mergeCell ref="B136:C136"/>
    <mergeCell ref="B133:C133"/>
    <mergeCell ref="B134:C134"/>
    <mergeCell ref="B135:C135"/>
    <mergeCell ref="B124:C124"/>
    <mergeCell ref="B125:C125"/>
    <mergeCell ref="B126:C126"/>
    <mergeCell ref="B121:C121"/>
    <mergeCell ref="B122:C122"/>
    <mergeCell ref="B123:C123"/>
    <mergeCell ref="B130:C130"/>
    <mergeCell ref="B131:C131"/>
    <mergeCell ref="B132:C132"/>
    <mergeCell ref="B127:C127"/>
    <mergeCell ref="B128:C128"/>
    <mergeCell ref="B129:C129"/>
  </mergeCells>
  <printOptions/>
  <pageMargins left="0.7" right="0.7" top="0.5" bottom="0.5" header="0.3" footer="0.3"/>
  <pageSetup fitToHeight="3" horizontalDpi="600" verticalDpi="600" orientation="portrait" scale="87" r:id="rId1"/>
  <headerFooter>
    <oddHeader xml:space="preserve">&amp;LProvided for confidential settlement discussion purposes only and in accordance with Rule 602 of FERC’s Rules of Practice and Procedure.  18 C.F.R. § 385.602(e).  </oddHeader>
  </headerFooter>
  <rowBreaks count="2" manualBreakCount="2">
    <brk id="40" max="255" man="1"/>
    <brk id="96" max="255" man="1"/>
  </rowBreaks>
</worksheet>
</file>

<file path=xl/worksheets/sheet16.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E2"/>
    </sheetView>
  </sheetViews>
  <sheetFormatPr defaultColWidth="9.140625" defaultRowHeight="15"/>
  <cols>
    <col min="1" max="1" width="4.57421875" style="2" customWidth="1"/>
    <col min="2" max="2" width="40.57421875" style="2" customWidth="1"/>
    <col min="3" max="3" width="2.140625" style="2" customWidth="1"/>
    <col min="4" max="4" width="13.140625" style="2" customWidth="1"/>
    <col min="5" max="5" width="18.28125" style="2" customWidth="1"/>
    <col min="6" max="6" width="14.8515625" style="2" customWidth="1"/>
    <col min="7" max="7" width="4.00390625" style="2" customWidth="1"/>
    <col min="8" max="8" width="13.421875" style="2" customWidth="1"/>
    <col min="9" max="9" width="14.00390625" style="2" customWidth="1"/>
    <col min="10" max="16384" width="9.140625" style="2" customWidth="1"/>
  </cols>
  <sheetData>
    <row r="1" spans="1:9" s="70" customFormat="1" ht="29.25" customHeight="1">
      <c r="A1" s="789" t="s">
        <v>807</v>
      </c>
      <c r="B1" s="789"/>
      <c r="C1" s="789"/>
      <c r="D1" s="790" t="s">
        <v>154</v>
      </c>
      <c r="E1" s="790"/>
      <c r="F1" s="591" t="s">
        <v>372</v>
      </c>
      <c r="G1" s="591"/>
      <c r="H1" s="641" t="s">
        <v>818</v>
      </c>
      <c r="I1" s="642"/>
    </row>
    <row r="2" spans="1:9" ht="29.25" customHeight="1">
      <c r="A2" s="789"/>
      <c r="B2" s="789"/>
      <c r="C2" s="789"/>
      <c r="D2" s="790"/>
      <c r="E2" s="790"/>
      <c r="F2" s="591"/>
      <c r="G2" s="591"/>
      <c r="H2" s="643"/>
      <c r="I2" s="644"/>
    </row>
    <row r="3" spans="1:9" s="69" customFormat="1" ht="29.25" customHeight="1">
      <c r="A3" s="791" t="s">
        <v>687</v>
      </c>
      <c r="B3" s="792"/>
      <c r="C3" s="792"/>
      <c r="D3" s="792"/>
      <c r="E3" s="792"/>
      <c r="F3" s="792"/>
      <c r="G3" s="792"/>
      <c r="H3" s="792"/>
      <c r="I3" s="793"/>
    </row>
    <row r="4" spans="1:9" ht="12.75" customHeight="1">
      <c r="A4" s="635" t="s">
        <v>59</v>
      </c>
      <c r="B4" s="636"/>
      <c r="C4" s="636"/>
      <c r="D4" s="636"/>
      <c r="E4" s="636"/>
      <c r="F4" s="636"/>
      <c r="G4" s="636"/>
      <c r="H4" s="636"/>
      <c r="I4" s="637"/>
    </row>
    <row r="5" spans="1:9" ht="12.75" customHeight="1">
      <c r="A5" s="13"/>
      <c r="B5" s="13"/>
      <c r="C5" s="785"/>
      <c r="D5" s="785"/>
      <c r="E5" s="14" t="s">
        <v>60</v>
      </c>
      <c r="F5" s="15" t="s">
        <v>61</v>
      </c>
      <c r="G5" s="786"/>
      <c r="H5" s="787"/>
      <c r="I5" s="13"/>
    </row>
    <row r="6" spans="1:9" ht="12.75" customHeight="1">
      <c r="A6" s="16" t="s">
        <v>62</v>
      </c>
      <c r="B6" s="17"/>
      <c r="C6" s="784" t="s">
        <v>60</v>
      </c>
      <c r="D6" s="784"/>
      <c r="E6" s="18" t="s">
        <v>63</v>
      </c>
      <c r="F6" s="19" t="s">
        <v>64</v>
      </c>
      <c r="G6" s="782" t="s">
        <v>61</v>
      </c>
      <c r="H6" s="783"/>
      <c r="I6" s="17"/>
    </row>
    <row r="7" spans="1:9" ht="12.75" customHeight="1">
      <c r="A7" s="17"/>
      <c r="B7" s="20" t="s">
        <v>65</v>
      </c>
      <c r="C7" s="781" t="s">
        <v>66</v>
      </c>
      <c r="D7" s="781"/>
      <c r="E7" s="18" t="s">
        <v>67</v>
      </c>
      <c r="F7" s="19" t="s">
        <v>47</v>
      </c>
      <c r="G7" s="782" t="s">
        <v>68</v>
      </c>
      <c r="H7" s="783"/>
      <c r="I7" s="21" t="s">
        <v>24</v>
      </c>
    </row>
    <row r="8" spans="1:9" ht="12.75" customHeight="1">
      <c r="A8" s="16" t="s">
        <v>25</v>
      </c>
      <c r="B8" s="17"/>
      <c r="C8" s="784" t="s">
        <v>69</v>
      </c>
      <c r="D8" s="784"/>
      <c r="E8" s="18" t="s">
        <v>70</v>
      </c>
      <c r="F8" s="19" t="s">
        <v>71</v>
      </c>
      <c r="G8" s="782" t="s">
        <v>72</v>
      </c>
      <c r="H8" s="783"/>
      <c r="I8" s="17"/>
    </row>
    <row r="9" spans="1:9" ht="12.75" customHeight="1">
      <c r="A9" s="22"/>
      <c r="B9" s="23" t="s">
        <v>26</v>
      </c>
      <c r="C9" s="780" t="s">
        <v>30</v>
      </c>
      <c r="D9" s="780"/>
      <c r="E9" s="24" t="s">
        <v>170</v>
      </c>
      <c r="F9" s="25" t="s">
        <v>29</v>
      </c>
      <c r="G9" s="773" t="s">
        <v>171</v>
      </c>
      <c r="H9" s="774"/>
      <c r="I9" s="26" t="s">
        <v>73</v>
      </c>
    </row>
    <row r="10" spans="1:9" ht="15" customHeight="1">
      <c r="A10" s="5">
        <v>1</v>
      </c>
      <c r="B10" s="10" t="s">
        <v>74</v>
      </c>
      <c r="C10" s="788">
        <v>0</v>
      </c>
      <c r="D10" s="788"/>
      <c r="E10" s="342">
        <v>0</v>
      </c>
      <c r="F10" s="342">
        <v>0</v>
      </c>
      <c r="G10" s="771">
        <v>0</v>
      </c>
      <c r="H10" s="772"/>
      <c r="I10" s="286">
        <f>SUM(C10:H10)</f>
        <v>0</v>
      </c>
    </row>
    <row r="11" spans="1:9" ht="15" customHeight="1">
      <c r="A11" s="5">
        <v>2</v>
      </c>
      <c r="B11" s="10" t="s">
        <v>75</v>
      </c>
      <c r="C11" s="771">
        <v>0</v>
      </c>
      <c r="D11" s="772"/>
      <c r="E11" s="342">
        <v>0</v>
      </c>
      <c r="F11" s="342">
        <v>0</v>
      </c>
      <c r="G11" s="771">
        <v>0</v>
      </c>
      <c r="H11" s="772"/>
      <c r="I11" s="286">
        <f aca="true" t="shared" si="0" ref="I11:I19">SUM(C11:H11)</f>
        <v>0</v>
      </c>
    </row>
    <row r="12" spans="1:9" ht="15" customHeight="1">
      <c r="A12" s="5">
        <v>3</v>
      </c>
      <c r="B12" s="10" t="s">
        <v>76</v>
      </c>
      <c r="C12" s="788">
        <v>0</v>
      </c>
      <c r="D12" s="788"/>
      <c r="E12" s="342">
        <v>0</v>
      </c>
      <c r="F12" s="342">
        <v>0</v>
      </c>
      <c r="G12" s="771">
        <v>0</v>
      </c>
      <c r="H12" s="772"/>
      <c r="I12" s="286">
        <f t="shared" si="0"/>
        <v>0</v>
      </c>
    </row>
    <row r="13" spans="1:9" ht="15" customHeight="1">
      <c r="A13" s="5">
        <v>4</v>
      </c>
      <c r="B13" s="10" t="s">
        <v>153</v>
      </c>
      <c r="C13" s="769">
        <v>33206383.36</v>
      </c>
      <c r="D13" s="770"/>
      <c r="E13" s="343">
        <v>5905740</v>
      </c>
      <c r="F13" s="344">
        <v>0</v>
      </c>
      <c r="G13" s="767">
        <v>0</v>
      </c>
      <c r="H13" s="768"/>
      <c r="I13" s="287">
        <f>SUM(C13:H13)</f>
        <v>39112123.36</v>
      </c>
    </row>
    <row r="14" spans="1:9" ht="15" customHeight="1">
      <c r="A14" s="5">
        <v>5</v>
      </c>
      <c r="B14" s="10" t="s">
        <v>77</v>
      </c>
      <c r="C14" s="769">
        <v>102186317.22</v>
      </c>
      <c r="D14" s="770"/>
      <c r="E14" s="345">
        <v>0</v>
      </c>
      <c r="F14" s="344">
        <v>0</v>
      </c>
      <c r="G14" s="767">
        <v>0</v>
      </c>
      <c r="H14" s="768"/>
      <c r="I14" s="287">
        <f t="shared" si="0"/>
        <v>102186317.22</v>
      </c>
    </row>
    <row r="15" spans="1:9" ht="15" customHeight="1">
      <c r="A15" s="5">
        <v>6</v>
      </c>
      <c r="B15" s="10" t="s">
        <v>78</v>
      </c>
      <c r="C15" s="769">
        <v>48193977.190000005</v>
      </c>
      <c r="D15" s="770"/>
      <c r="E15" s="344">
        <v>4537393</v>
      </c>
      <c r="F15" s="344">
        <v>0</v>
      </c>
      <c r="G15" s="769">
        <v>0</v>
      </c>
      <c r="H15" s="770"/>
      <c r="I15" s="287">
        <f t="shared" si="0"/>
        <v>52731370.190000005</v>
      </c>
    </row>
    <row r="16" spans="1:9" ht="15" customHeight="1">
      <c r="A16" s="5">
        <v>7</v>
      </c>
      <c r="B16" s="10" t="s">
        <v>79</v>
      </c>
      <c r="C16" s="769">
        <v>0</v>
      </c>
      <c r="D16" s="770"/>
      <c r="E16" s="344">
        <v>0</v>
      </c>
      <c r="F16" s="344">
        <v>0</v>
      </c>
      <c r="G16" s="769">
        <v>0</v>
      </c>
      <c r="H16" s="770"/>
      <c r="I16" s="287">
        <f t="shared" si="0"/>
        <v>0</v>
      </c>
    </row>
    <row r="17" spans="1:9" ht="15" customHeight="1">
      <c r="A17" s="5">
        <v>8</v>
      </c>
      <c r="B17" s="10" t="s">
        <v>80</v>
      </c>
      <c r="C17" s="767">
        <v>0</v>
      </c>
      <c r="D17" s="768"/>
      <c r="E17" s="344">
        <v>0</v>
      </c>
      <c r="F17" s="344">
        <v>0</v>
      </c>
      <c r="G17" s="767">
        <v>0</v>
      </c>
      <c r="H17" s="768"/>
      <c r="I17" s="287">
        <f t="shared" si="0"/>
        <v>0</v>
      </c>
    </row>
    <row r="18" spans="1:9" ht="15" customHeight="1">
      <c r="A18" s="5">
        <v>9</v>
      </c>
      <c r="B18" s="10" t="s">
        <v>81</v>
      </c>
      <c r="C18" s="769">
        <v>42846516.98</v>
      </c>
      <c r="D18" s="770"/>
      <c r="E18" s="344">
        <v>0</v>
      </c>
      <c r="F18" s="344">
        <v>0</v>
      </c>
      <c r="G18" s="767">
        <v>0</v>
      </c>
      <c r="H18" s="768"/>
      <c r="I18" s="287">
        <f t="shared" si="0"/>
        <v>42846516.98</v>
      </c>
    </row>
    <row r="19" spans="1:9" ht="15" customHeight="1">
      <c r="A19" s="5">
        <v>10</v>
      </c>
      <c r="B19" s="68" t="s">
        <v>82</v>
      </c>
      <c r="C19" s="776">
        <v>0</v>
      </c>
      <c r="D19" s="776"/>
      <c r="E19" s="346">
        <v>0</v>
      </c>
      <c r="F19" s="346">
        <v>0</v>
      </c>
      <c r="G19" s="769">
        <v>0</v>
      </c>
      <c r="H19" s="770"/>
      <c r="I19" s="287">
        <f t="shared" si="0"/>
        <v>0</v>
      </c>
    </row>
    <row r="20" spans="1:9" ht="12.75">
      <c r="A20" s="27">
        <v>11</v>
      </c>
      <c r="B20" s="28" t="s">
        <v>52</v>
      </c>
      <c r="C20" s="777">
        <f>SUM(C10:D19)</f>
        <v>226433194.74999997</v>
      </c>
      <c r="D20" s="777"/>
      <c r="E20" s="288">
        <f>SUM(E10:E19)</f>
        <v>10443133</v>
      </c>
      <c r="F20" s="288">
        <f>SUM(F10:F19)</f>
        <v>0</v>
      </c>
      <c r="G20" s="778">
        <f>SUM(G10:H19)</f>
        <v>0</v>
      </c>
      <c r="H20" s="779"/>
      <c r="I20" s="289">
        <f>SUM(I10:I19)</f>
        <v>236876327.74999997</v>
      </c>
    </row>
    <row r="21" spans="1:9" ht="13.5" customHeight="1">
      <c r="A21" s="635" t="s">
        <v>83</v>
      </c>
      <c r="B21" s="636"/>
      <c r="C21" s="636"/>
      <c r="D21" s="636"/>
      <c r="E21" s="636"/>
      <c r="F21" s="636"/>
      <c r="G21" s="636"/>
      <c r="H21" s="636"/>
      <c r="I21" s="637"/>
    </row>
    <row r="22" spans="1:9" ht="198" customHeight="1">
      <c r="A22" s="775"/>
      <c r="B22" s="775"/>
      <c r="C22" s="775"/>
      <c r="D22" s="775"/>
      <c r="E22" s="775"/>
      <c r="F22" s="775"/>
      <c r="G22" s="775"/>
      <c r="H22" s="775"/>
      <c r="I22" s="775"/>
    </row>
    <row r="25" ht="12.75">
      <c r="A25" s="115" t="s">
        <v>797</v>
      </c>
    </row>
  </sheetData>
  <sheetProtection/>
  <mergeCells count="40">
    <mergeCell ref="A1:C2"/>
    <mergeCell ref="D1:E2"/>
    <mergeCell ref="F1:G2"/>
    <mergeCell ref="H1:I2"/>
    <mergeCell ref="A3:I3"/>
    <mergeCell ref="C10:D10"/>
    <mergeCell ref="C11:D11"/>
    <mergeCell ref="C12:D12"/>
    <mergeCell ref="C13:D13"/>
    <mergeCell ref="C14:D14"/>
    <mergeCell ref="A4:I4"/>
    <mergeCell ref="C7:D7"/>
    <mergeCell ref="G7:H7"/>
    <mergeCell ref="C8:D8"/>
    <mergeCell ref="G8:H8"/>
    <mergeCell ref="C5:D5"/>
    <mergeCell ref="G5:H5"/>
    <mergeCell ref="C6:D6"/>
    <mergeCell ref="G6:H6"/>
    <mergeCell ref="G12:H12"/>
    <mergeCell ref="G11:H11"/>
    <mergeCell ref="G10:H10"/>
    <mergeCell ref="G9:H9"/>
    <mergeCell ref="A22:I22"/>
    <mergeCell ref="C18:D18"/>
    <mergeCell ref="G18:H18"/>
    <mergeCell ref="C19:D19"/>
    <mergeCell ref="G19:H19"/>
    <mergeCell ref="C20:D20"/>
    <mergeCell ref="G20:H20"/>
    <mergeCell ref="A21:I21"/>
    <mergeCell ref="C15:D15"/>
    <mergeCell ref="C16:D16"/>
    <mergeCell ref="C17:D17"/>
    <mergeCell ref="C9:D9"/>
    <mergeCell ref="G17:H17"/>
    <mergeCell ref="G16:H16"/>
    <mergeCell ref="G15:H15"/>
    <mergeCell ref="G14:H14"/>
    <mergeCell ref="G13:H13"/>
  </mergeCells>
  <printOptions/>
  <pageMargins left="1.25" right="1.25" top="1" bottom="1" header="0.25" footer="0.25"/>
  <pageSetup horizontalDpi="600" verticalDpi="600" orientation="portrait" scale="61" r:id="rId1"/>
</worksheet>
</file>

<file path=xl/worksheets/sheet17.xml><?xml version="1.0" encoding="utf-8"?>
<worksheet xmlns="http://schemas.openxmlformats.org/spreadsheetml/2006/main" xmlns:r="http://schemas.openxmlformats.org/officeDocument/2006/relationships">
  <dimension ref="A1:K114"/>
  <sheetViews>
    <sheetView zoomScalePageLayoutView="0" workbookViewId="0" topLeftCell="A1">
      <pane xSplit="3" ySplit="5" topLeftCell="D57" activePane="bottomRight" state="frozen"/>
      <selection pane="topLeft" activeCell="K59" sqref="K59:M62"/>
      <selection pane="topRight" activeCell="K59" sqref="K59:M62"/>
      <selection pane="bottomLeft" activeCell="K59" sqref="K59:M62"/>
      <selection pane="bottomRight" activeCell="J15" sqref="J15"/>
    </sheetView>
  </sheetViews>
  <sheetFormatPr defaultColWidth="9.140625" defaultRowHeight="15"/>
  <cols>
    <col min="1" max="1" width="4.7109375" style="2" customWidth="1"/>
    <col min="2" max="2" width="26.28125" style="358" customWidth="1"/>
    <col min="3" max="3" width="16.00390625" style="2" bestFit="1" customWidth="1"/>
    <col min="4" max="4" width="11.140625" style="2" bestFit="1" customWidth="1"/>
    <col min="5" max="5" width="8.57421875" style="2" bestFit="1" customWidth="1"/>
    <col min="6" max="6" width="14.57421875" style="91" bestFit="1" customWidth="1"/>
    <col min="7" max="7" width="13.57421875" style="2" bestFit="1" customWidth="1"/>
    <col min="8" max="8" width="10.57421875" style="70" customWidth="1"/>
    <col min="9" max="9" width="9.7109375" style="70" bestFit="1" customWidth="1"/>
    <col min="10" max="10" width="14.57421875" style="70" bestFit="1" customWidth="1"/>
    <col min="11" max="11" width="9.140625" style="70" customWidth="1"/>
    <col min="12" max="16384" width="9.140625" style="2" customWidth="1"/>
  </cols>
  <sheetData>
    <row r="1" spans="1:10" s="70" customFormat="1" ht="22.5" customHeight="1">
      <c r="A1" s="789" t="s">
        <v>807</v>
      </c>
      <c r="B1" s="789"/>
      <c r="C1" s="789"/>
      <c r="D1" s="790" t="s">
        <v>154</v>
      </c>
      <c r="E1" s="790"/>
      <c r="F1" s="663" t="s">
        <v>372</v>
      </c>
      <c r="G1" s="663"/>
      <c r="H1" s="641" t="s">
        <v>824</v>
      </c>
      <c r="I1" s="642"/>
      <c r="J1" s="329"/>
    </row>
    <row r="2" spans="1:9" ht="26.25" customHeight="1">
      <c r="A2" s="789"/>
      <c r="B2" s="789"/>
      <c r="C2" s="789"/>
      <c r="D2" s="790"/>
      <c r="E2" s="790"/>
      <c r="F2" s="663"/>
      <c r="G2" s="663"/>
      <c r="H2" s="643"/>
      <c r="I2" s="644"/>
    </row>
    <row r="3" spans="1:11" s="69" customFormat="1" ht="13.5" customHeight="1">
      <c r="A3" s="598" t="s">
        <v>172</v>
      </c>
      <c r="B3" s="598"/>
      <c r="C3" s="598"/>
      <c r="D3" s="598"/>
      <c r="E3" s="598"/>
      <c r="F3" s="598"/>
      <c r="G3" s="598"/>
      <c r="H3" s="598"/>
      <c r="I3" s="598"/>
      <c r="J3" s="89"/>
      <c r="K3" s="89"/>
    </row>
    <row r="4" spans="1:9" ht="18" customHeight="1">
      <c r="A4" s="592" t="s">
        <v>53</v>
      </c>
      <c r="B4" s="592"/>
      <c r="C4" s="592"/>
      <c r="D4" s="592"/>
      <c r="E4" s="592"/>
      <c r="F4" s="592"/>
      <c r="G4" s="592"/>
      <c r="H4" s="592"/>
      <c r="I4" s="592"/>
    </row>
    <row r="5" spans="1:9" ht="54" customHeight="1">
      <c r="A5" s="1" t="s">
        <v>49</v>
      </c>
      <c r="B5" s="349" t="s">
        <v>54</v>
      </c>
      <c r="C5" s="96" t="s">
        <v>55</v>
      </c>
      <c r="D5" s="96" t="s">
        <v>56</v>
      </c>
      <c r="E5" s="96" t="s">
        <v>57</v>
      </c>
      <c r="F5" s="96" t="s">
        <v>173</v>
      </c>
      <c r="G5" s="798" t="s">
        <v>174</v>
      </c>
      <c r="H5" s="798"/>
      <c r="I5" s="96" t="s">
        <v>688</v>
      </c>
    </row>
    <row r="6" spans="1:9" ht="15" customHeight="1">
      <c r="A6" s="5">
        <v>6</v>
      </c>
      <c r="B6" s="303">
        <v>311</v>
      </c>
      <c r="C6" s="347">
        <v>0.45000000298023224</v>
      </c>
      <c r="D6" s="167"/>
      <c r="E6" s="167"/>
      <c r="F6" s="189"/>
      <c r="G6" s="799"/>
      <c r="H6" s="799"/>
      <c r="I6" s="190"/>
    </row>
    <row r="7" spans="1:9" ht="13.5" customHeight="1">
      <c r="A7" s="5">
        <v>7</v>
      </c>
      <c r="B7" s="303">
        <v>312</v>
      </c>
      <c r="C7" s="347">
        <v>111095656.95999998</v>
      </c>
      <c r="D7" s="167"/>
      <c r="E7" s="167"/>
      <c r="F7" s="189"/>
      <c r="G7" s="799"/>
      <c r="H7" s="799"/>
      <c r="I7" s="190"/>
    </row>
    <row r="8" spans="1:9" ht="15" customHeight="1">
      <c r="A8" s="5">
        <v>8</v>
      </c>
      <c r="B8" s="303">
        <v>314</v>
      </c>
      <c r="C8" s="347">
        <v>120835083.26000002</v>
      </c>
      <c r="D8" s="167"/>
      <c r="E8" s="167"/>
      <c r="F8" s="189"/>
      <c r="G8" s="799"/>
      <c r="H8" s="799"/>
      <c r="I8" s="190"/>
    </row>
    <row r="9" spans="1:9" ht="13.5" customHeight="1">
      <c r="A9" s="5">
        <v>9</v>
      </c>
      <c r="B9" s="303">
        <v>315</v>
      </c>
      <c r="C9" s="347">
        <v>-0.28999999910593033</v>
      </c>
      <c r="D9" s="167"/>
      <c r="E9" s="167"/>
      <c r="F9" s="189"/>
      <c r="G9" s="799"/>
      <c r="H9" s="799"/>
      <c r="I9" s="190"/>
    </row>
    <row r="10" spans="1:9" ht="15" customHeight="1">
      <c r="A10" s="5">
        <v>10</v>
      </c>
      <c r="B10" s="303">
        <v>316</v>
      </c>
      <c r="C10" s="347">
        <v>25467669.980000004</v>
      </c>
      <c r="D10" s="167"/>
      <c r="E10" s="167"/>
      <c r="F10" s="189"/>
      <c r="G10" s="799"/>
      <c r="H10" s="799"/>
      <c r="I10" s="190"/>
    </row>
    <row r="11" spans="1:9" ht="13.5" customHeight="1">
      <c r="A11" s="5">
        <v>11</v>
      </c>
      <c r="B11" s="303" t="s">
        <v>58</v>
      </c>
      <c r="C11" s="97">
        <f>SUM(C6:C10)</f>
        <v>257398410.36</v>
      </c>
      <c r="D11" s="167"/>
      <c r="E11" s="167"/>
      <c r="F11" s="167"/>
      <c r="G11" s="587"/>
      <c r="H11" s="587"/>
      <c r="I11" s="182"/>
    </row>
    <row r="12" spans="1:9" ht="13.5" customHeight="1">
      <c r="A12" s="5">
        <v>12</v>
      </c>
      <c r="B12" s="350"/>
      <c r="C12" s="165"/>
      <c r="D12" s="166"/>
      <c r="E12" s="166"/>
      <c r="F12" s="167"/>
      <c r="G12" s="587"/>
      <c r="H12" s="587"/>
      <c r="I12" s="182"/>
    </row>
    <row r="13" spans="1:9" ht="15" customHeight="1">
      <c r="A13" s="5">
        <v>13</v>
      </c>
      <c r="B13" s="303">
        <v>331</v>
      </c>
      <c r="C13" s="347">
        <v>193913467.8</v>
      </c>
      <c r="D13" s="167"/>
      <c r="E13" s="167"/>
      <c r="F13" s="167"/>
      <c r="G13" s="587"/>
      <c r="H13" s="587"/>
      <c r="I13" s="182"/>
    </row>
    <row r="14" spans="1:9" ht="13.5" customHeight="1">
      <c r="A14" s="5">
        <v>14</v>
      </c>
      <c r="B14" s="303">
        <v>332</v>
      </c>
      <c r="C14" s="347">
        <v>777336913.32</v>
      </c>
      <c r="D14" s="167"/>
      <c r="E14" s="167"/>
      <c r="F14" s="167"/>
      <c r="G14" s="587"/>
      <c r="H14" s="587"/>
      <c r="I14" s="182"/>
    </row>
    <row r="15" spans="1:9" ht="15" customHeight="1">
      <c r="A15" s="5">
        <v>15</v>
      </c>
      <c r="B15" s="303">
        <v>333</v>
      </c>
      <c r="C15" s="347">
        <v>763637813.4799998</v>
      </c>
      <c r="D15" s="167"/>
      <c r="E15" s="167"/>
      <c r="F15" s="167"/>
      <c r="G15" s="587"/>
      <c r="H15" s="587"/>
      <c r="I15" s="182"/>
    </row>
    <row r="16" spans="1:9" ht="15" customHeight="1">
      <c r="A16" s="5">
        <v>16</v>
      </c>
      <c r="B16" s="303">
        <v>334</v>
      </c>
      <c r="C16" s="347">
        <v>114070472.33</v>
      </c>
      <c r="D16" s="167"/>
      <c r="E16" s="167"/>
      <c r="F16" s="167"/>
      <c r="G16" s="587"/>
      <c r="H16" s="587"/>
      <c r="I16" s="182"/>
    </row>
    <row r="17" spans="1:9" ht="15" customHeight="1">
      <c r="A17" s="5">
        <v>17</v>
      </c>
      <c r="B17" s="303">
        <v>335</v>
      </c>
      <c r="C17" s="347">
        <v>94797088.05</v>
      </c>
      <c r="D17" s="167"/>
      <c r="E17" s="167"/>
      <c r="F17" s="167"/>
      <c r="G17" s="587"/>
      <c r="H17" s="587"/>
      <c r="I17" s="182"/>
    </row>
    <row r="18" spans="1:9" ht="13.5" customHeight="1">
      <c r="A18" s="5">
        <v>18</v>
      </c>
      <c r="B18" s="303">
        <v>336</v>
      </c>
      <c r="C18" s="347">
        <v>56147517</v>
      </c>
      <c r="D18" s="167"/>
      <c r="E18" s="167"/>
      <c r="F18" s="167"/>
      <c r="G18" s="587"/>
      <c r="H18" s="587"/>
      <c r="I18" s="182"/>
    </row>
    <row r="19" spans="1:9" ht="15" customHeight="1">
      <c r="A19" s="5">
        <v>19</v>
      </c>
      <c r="B19" s="303" t="s">
        <v>58</v>
      </c>
      <c r="C19" s="97">
        <f>SUM(C13:C18)</f>
        <v>1999903271.9799998</v>
      </c>
      <c r="D19" s="167"/>
      <c r="E19" s="167"/>
      <c r="F19" s="167"/>
      <c r="G19" s="587"/>
      <c r="H19" s="587"/>
      <c r="I19" s="182"/>
    </row>
    <row r="20" spans="1:9" ht="15" customHeight="1">
      <c r="A20" s="5">
        <v>20</v>
      </c>
      <c r="B20" s="350"/>
      <c r="C20" s="165"/>
      <c r="D20" s="166"/>
      <c r="E20" s="166"/>
      <c r="F20" s="167"/>
      <c r="G20" s="587"/>
      <c r="H20" s="587"/>
      <c r="I20" s="182"/>
    </row>
    <row r="21" spans="1:9" ht="15" customHeight="1">
      <c r="A21" s="5">
        <v>21</v>
      </c>
      <c r="B21" s="303">
        <v>341</v>
      </c>
      <c r="C21" s="347">
        <v>115589931.24000002</v>
      </c>
      <c r="D21" s="167"/>
      <c r="E21" s="167"/>
      <c r="F21" s="189"/>
      <c r="G21" s="587"/>
      <c r="H21" s="587"/>
      <c r="I21" s="190"/>
    </row>
    <row r="22" spans="1:9" ht="13.5" customHeight="1">
      <c r="A22" s="5">
        <v>22</v>
      </c>
      <c r="B22" s="303">
        <v>342</v>
      </c>
      <c r="C22" s="347">
        <v>108170054.8</v>
      </c>
      <c r="D22" s="167"/>
      <c r="E22" s="167"/>
      <c r="F22" s="189"/>
      <c r="G22" s="587"/>
      <c r="H22" s="587"/>
      <c r="I22" s="189"/>
    </row>
    <row r="23" spans="1:9" ht="15" customHeight="1">
      <c r="A23" s="5">
        <v>23</v>
      </c>
      <c r="B23" s="303">
        <v>344</v>
      </c>
      <c r="C23" s="347">
        <v>893205731.9599998</v>
      </c>
      <c r="D23" s="167"/>
      <c r="E23" s="167"/>
      <c r="F23" s="189"/>
      <c r="G23" s="587"/>
      <c r="H23" s="587"/>
      <c r="I23" s="190"/>
    </row>
    <row r="24" spans="1:9" ht="15" customHeight="1">
      <c r="A24" s="5">
        <v>24</v>
      </c>
      <c r="B24" s="303">
        <v>345</v>
      </c>
      <c r="C24" s="347">
        <v>52163363.61</v>
      </c>
      <c r="D24" s="167"/>
      <c r="E24" s="167"/>
      <c r="F24" s="189"/>
      <c r="G24" s="587"/>
      <c r="H24" s="587"/>
      <c r="I24" s="190"/>
    </row>
    <row r="25" spans="1:9" ht="13.5" customHeight="1">
      <c r="A25" s="5">
        <v>25</v>
      </c>
      <c r="B25" s="303">
        <v>346</v>
      </c>
      <c r="C25" s="347">
        <v>18631813.42</v>
      </c>
      <c r="D25" s="167"/>
      <c r="E25" s="167"/>
      <c r="F25" s="189"/>
      <c r="G25" s="587"/>
      <c r="H25" s="587"/>
      <c r="I25" s="182"/>
    </row>
    <row r="26" spans="1:9" ht="15" customHeight="1">
      <c r="A26" s="5">
        <v>26</v>
      </c>
      <c r="B26" s="351" t="s">
        <v>58</v>
      </c>
      <c r="C26" s="97">
        <f>SUM(C21:C25)</f>
        <v>1187760895.0299997</v>
      </c>
      <c r="D26" s="167"/>
      <c r="E26" s="167"/>
      <c r="F26" s="167"/>
      <c r="G26" s="587"/>
      <c r="H26" s="587"/>
      <c r="I26" s="182"/>
    </row>
    <row r="27" spans="1:9" ht="15" customHeight="1">
      <c r="A27" s="5">
        <v>27</v>
      </c>
      <c r="B27" s="352"/>
      <c r="C27" s="169"/>
      <c r="D27" s="170"/>
      <c r="E27" s="170"/>
      <c r="F27" s="171"/>
      <c r="G27" s="796"/>
      <c r="H27" s="797"/>
      <c r="I27" s="170"/>
    </row>
    <row r="28" spans="1:9" ht="15" customHeight="1">
      <c r="A28" s="5">
        <v>28</v>
      </c>
      <c r="B28" s="353" t="s">
        <v>175</v>
      </c>
      <c r="C28" s="165"/>
      <c r="D28" s="166"/>
      <c r="E28" s="166"/>
      <c r="F28" s="167"/>
      <c r="G28" s="587"/>
      <c r="H28" s="587"/>
      <c r="I28" s="166"/>
    </row>
    <row r="29" spans="1:11" ht="15" customHeight="1">
      <c r="A29" s="5">
        <v>29</v>
      </c>
      <c r="B29" s="303">
        <v>352</v>
      </c>
      <c r="C29" s="347">
        <v>12343417.09</v>
      </c>
      <c r="D29" s="83">
        <v>75</v>
      </c>
      <c r="E29" s="93">
        <v>-0.25</v>
      </c>
      <c r="F29" s="94">
        <v>0.0186</v>
      </c>
      <c r="G29" s="794"/>
      <c r="H29" s="794"/>
      <c r="I29" s="83"/>
      <c r="K29" s="87"/>
    </row>
    <row r="30" spans="1:11" ht="15" customHeight="1">
      <c r="A30" s="5">
        <v>30</v>
      </c>
      <c r="B30" s="303">
        <v>353</v>
      </c>
      <c r="C30" s="347">
        <v>129809289.82</v>
      </c>
      <c r="D30" s="83">
        <v>50</v>
      </c>
      <c r="E30" s="93">
        <v>-0.15</v>
      </c>
      <c r="F30" s="94">
        <v>0.0235</v>
      </c>
      <c r="G30" s="794"/>
      <c r="H30" s="794"/>
      <c r="I30" s="83"/>
      <c r="K30" s="87"/>
    </row>
    <row r="31" spans="1:11" ht="13.5" customHeight="1">
      <c r="A31" s="5">
        <v>31</v>
      </c>
      <c r="B31" s="303">
        <v>354</v>
      </c>
      <c r="C31" s="347">
        <v>15185237</v>
      </c>
      <c r="D31" s="83">
        <v>65</v>
      </c>
      <c r="E31" s="93">
        <v>-0.4</v>
      </c>
      <c r="F31" s="94">
        <v>0.0231</v>
      </c>
      <c r="G31" s="794"/>
      <c r="H31" s="794"/>
      <c r="I31" s="83"/>
      <c r="K31" s="87"/>
    </row>
    <row r="32" spans="1:11" ht="13.5" customHeight="1">
      <c r="A32" s="5">
        <v>32</v>
      </c>
      <c r="B32" s="354">
        <v>355</v>
      </c>
      <c r="C32" s="347">
        <v>6427665</v>
      </c>
      <c r="D32" s="84">
        <v>55</v>
      </c>
      <c r="E32" s="98">
        <v>-0.4</v>
      </c>
      <c r="F32" s="94">
        <v>0.0264</v>
      </c>
      <c r="G32" s="794"/>
      <c r="H32" s="794"/>
      <c r="I32" s="84"/>
      <c r="K32" s="87"/>
    </row>
    <row r="33" spans="1:11" ht="15" customHeight="1">
      <c r="A33" s="5">
        <v>33</v>
      </c>
      <c r="B33" s="303">
        <v>356</v>
      </c>
      <c r="C33" s="347">
        <v>15472585</v>
      </c>
      <c r="D33" s="83">
        <v>55</v>
      </c>
      <c r="E33" s="93">
        <v>-0.2</v>
      </c>
      <c r="F33" s="94">
        <v>0.0223</v>
      </c>
      <c r="G33" s="794"/>
      <c r="H33" s="794"/>
      <c r="I33" s="83"/>
      <c r="K33" s="87"/>
    </row>
    <row r="34" spans="1:11" ht="13.5" customHeight="1">
      <c r="A34" s="5">
        <v>34</v>
      </c>
      <c r="B34" s="303">
        <v>357</v>
      </c>
      <c r="C34" s="347">
        <v>61047</v>
      </c>
      <c r="D34" s="83">
        <v>75</v>
      </c>
      <c r="E34" s="93">
        <v>-0.05</v>
      </c>
      <c r="F34" s="94">
        <v>0.0144</v>
      </c>
      <c r="G34" s="794"/>
      <c r="H34" s="794"/>
      <c r="I34" s="83"/>
      <c r="K34" s="87"/>
    </row>
    <row r="35" spans="1:11" ht="15" customHeight="1">
      <c r="A35" s="5">
        <v>35</v>
      </c>
      <c r="B35" s="303">
        <v>358</v>
      </c>
      <c r="C35" s="347">
        <v>1186661</v>
      </c>
      <c r="D35" s="83">
        <v>50</v>
      </c>
      <c r="E35" s="93">
        <v>-0.15</v>
      </c>
      <c r="F35" s="94">
        <v>0.0234</v>
      </c>
      <c r="G35" s="794"/>
      <c r="H35" s="794"/>
      <c r="I35" s="83"/>
      <c r="K35" s="87"/>
    </row>
    <row r="36" spans="1:11" ht="15" customHeight="1">
      <c r="A36" s="5">
        <v>36</v>
      </c>
      <c r="B36" s="354">
        <v>359</v>
      </c>
      <c r="C36" s="347">
        <v>193299</v>
      </c>
      <c r="D36" s="84">
        <v>100</v>
      </c>
      <c r="E36" s="98">
        <v>0</v>
      </c>
      <c r="F36" s="94">
        <v>0.0157</v>
      </c>
      <c r="G36" s="794"/>
      <c r="H36" s="794"/>
      <c r="I36" s="84"/>
      <c r="K36" s="87"/>
    </row>
    <row r="37" spans="1:10" ht="13.5" customHeight="1">
      <c r="A37" s="5">
        <v>37</v>
      </c>
      <c r="B37" s="351" t="s">
        <v>58</v>
      </c>
      <c r="C37" s="97">
        <f>SUM(C29:C36)</f>
        <v>180679200.91</v>
      </c>
      <c r="D37" s="78"/>
      <c r="E37" s="78"/>
      <c r="F37" s="92"/>
      <c r="G37" s="795"/>
      <c r="H37" s="795"/>
      <c r="I37" s="78"/>
      <c r="J37" s="88"/>
    </row>
    <row r="38" spans="1:9" ht="15" customHeight="1">
      <c r="A38" s="5">
        <v>38</v>
      </c>
      <c r="B38" s="353" t="s">
        <v>176</v>
      </c>
      <c r="C38" s="165"/>
      <c r="D38" s="166"/>
      <c r="E38" s="166"/>
      <c r="F38" s="167"/>
      <c r="G38" s="587"/>
      <c r="H38" s="587"/>
      <c r="I38" s="166"/>
    </row>
    <row r="39" spans="1:11" ht="15" customHeight="1">
      <c r="A39" s="5">
        <v>39</v>
      </c>
      <c r="B39" s="303">
        <v>352</v>
      </c>
      <c r="C39" s="347">
        <v>24449344</v>
      </c>
      <c r="D39" s="83">
        <v>75</v>
      </c>
      <c r="E39" s="93">
        <v>-0.25</v>
      </c>
      <c r="F39" s="94">
        <v>0.0173</v>
      </c>
      <c r="G39" s="794"/>
      <c r="H39" s="794"/>
      <c r="I39" s="83"/>
      <c r="K39" s="87"/>
    </row>
    <row r="40" spans="1:11" ht="15" customHeight="1">
      <c r="A40" s="5">
        <v>40</v>
      </c>
      <c r="B40" s="303">
        <v>353</v>
      </c>
      <c r="C40" s="347">
        <v>67665912.48000002</v>
      </c>
      <c r="D40" s="83">
        <v>50</v>
      </c>
      <c r="E40" s="93">
        <v>-0.15</v>
      </c>
      <c r="F40" s="94">
        <v>0.0234</v>
      </c>
      <c r="G40" s="794"/>
      <c r="H40" s="794"/>
      <c r="I40" s="83"/>
      <c r="K40" s="87"/>
    </row>
    <row r="41" spans="1:11" ht="13.5" customHeight="1">
      <c r="A41" s="5">
        <v>41</v>
      </c>
      <c r="B41" s="303">
        <v>354</v>
      </c>
      <c r="C41" s="347">
        <v>18743984</v>
      </c>
      <c r="D41" s="83">
        <v>65</v>
      </c>
      <c r="E41" s="93">
        <v>-0.4</v>
      </c>
      <c r="F41" s="94">
        <v>0.022</v>
      </c>
      <c r="G41" s="794"/>
      <c r="H41" s="794"/>
      <c r="I41" s="83"/>
      <c r="K41" s="87"/>
    </row>
    <row r="42" spans="1:11" ht="13.5" customHeight="1">
      <c r="A42" s="5">
        <v>42</v>
      </c>
      <c r="B42" s="354">
        <v>355</v>
      </c>
      <c r="C42" s="347">
        <v>19726</v>
      </c>
      <c r="D42" s="84">
        <v>55</v>
      </c>
      <c r="E42" s="98">
        <v>-0.4</v>
      </c>
      <c r="F42" s="94">
        <v>0.0259</v>
      </c>
      <c r="G42" s="794"/>
      <c r="H42" s="794"/>
      <c r="I42" s="84"/>
      <c r="K42" s="87"/>
    </row>
    <row r="43" spans="1:11" ht="15" customHeight="1">
      <c r="A43" s="5">
        <v>43</v>
      </c>
      <c r="B43" s="303">
        <v>356</v>
      </c>
      <c r="C43" s="347">
        <v>28672315</v>
      </c>
      <c r="D43" s="83">
        <v>55</v>
      </c>
      <c r="E43" s="93">
        <v>-0.2</v>
      </c>
      <c r="F43" s="94">
        <v>0.0223</v>
      </c>
      <c r="G43" s="794"/>
      <c r="H43" s="794"/>
      <c r="I43" s="83"/>
      <c r="K43" s="87"/>
    </row>
    <row r="44" spans="1:11" ht="13.5" customHeight="1">
      <c r="A44" s="5">
        <v>44</v>
      </c>
      <c r="B44" s="303">
        <v>357</v>
      </c>
      <c r="C44" s="70"/>
      <c r="D44" s="83">
        <v>75</v>
      </c>
      <c r="E44" s="93">
        <v>-0.05</v>
      </c>
      <c r="F44" s="94"/>
      <c r="G44" s="794"/>
      <c r="H44" s="794"/>
      <c r="I44" s="83"/>
      <c r="K44" s="87"/>
    </row>
    <row r="45" spans="1:11" ht="15" customHeight="1">
      <c r="A45" s="5">
        <v>45</v>
      </c>
      <c r="B45" s="303">
        <v>358</v>
      </c>
      <c r="C45" s="347"/>
      <c r="D45" s="83">
        <v>50</v>
      </c>
      <c r="E45" s="93">
        <v>-0.15</v>
      </c>
      <c r="F45" s="94"/>
      <c r="G45" s="794"/>
      <c r="H45" s="794"/>
      <c r="I45" s="83"/>
      <c r="K45" s="87"/>
    </row>
    <row r="46" spans="1:11" ht="15" customHeight="1">
      <c r="A46" s="5">
        <v>46</v>
      </c>
      <c r="B46" s="354">
        <v>359</v>
      </c>
      <c r="C46" s="347">
        <v>42797</v>
      </c>
      <c r="D46" s="84">
        <v>100</v>
      </c>
      <c r="E46" s="98">
        <v>0</v>
      </c>
      <c r="F46" s="94">
        <v>0.0119</v>
      </c>
      <c r="G46" s="794"/>
      <c r="H46" s="794"/>
      <c r="I46" s="84"/>
      <c r="K46" s="87"/>
    </row>
    <row r="47" spans="1:10" ht="13.5" customHeight="1">
      <c r="A47" s="5">
        <v>47</v>
      </c>
      <c r="B47" s="351" t="s">
        <v>58</v>
      </c>
      <c r="C47" s="97">
        <f>SUM(C39:C46)</f>
        <v>139594078.48000002</v>
      </c>
      <c r="D47" s="78"/>
      <c r="E47" s="78"/>
      <c r="F47" s="92"/>
      <c r="G47" s="795"/>
      <c r="H47" s="795"/>
      <c r="I47" s="78"/>
      <c r="J47" s="88"/>
    </row>
    <row r="48" spans="1:9" ht="15" customHeight="1">
      <c r="A48" s="5">
        <v>48</v>
      </c>
      <c r="B48" s="353" t="s">
        <v>177</v>
      </c>
      <c r="C48" s="165"/>
      <c r="D48" s="166"/>
      <c r="E48" s="166"/>
      <c r="F48" s="167"/>
      <c r="G48" s="587"/>
      <c r="H48" s="587"/>
      <c r="I48" s="166"/>
    </row>
    <row r="49" spans="1:11" ht="15" customHeight="1">
      <c r="A49" s="5">
        <v>49</v>
      </c>
      <c r="B49" s="303">
        <v>352</v>
      </c>
      <c r="C49" s="347">
        <v>4317717</v>
      </c>
      <c r="D49" s="83">
        <v>75</v>
      </c>
      <c r="E49" s="93">
        <v>-0.25</v>
      </c>
      <c r="F49" s="94">
        <v>0.0166</v>
      </c>
      <c r="G49" s="794"/>
      <c r="H49" s="794"/>
      <c r="I49" s="83"/>
      <c r="K49" s="87"/>
    </row>
    <row r="50" spans="1:11" ht="15" customHeight="1">
      <c r="A50" s="5">
        <v>50</v>
      </c>
      <c r="B50" s="303">
        <v>353</v>
      </c>
      <c r="C50" s="347">
        <v>47229729.949999996</v>
      </c>
      <c r="D50" s="83">
        <v>50</v>
      </c>
      <c r="E50" s="93">
        <v>-0.15</v>
      </c>
      <c r="F50" s="94">
        <v>0.0224</v>
      </c>
      <c r="G50" s="794"/>
      <c r="H50" s="794"/>
      <c r="I50" s="83"/>
      <c r="K50" s="87"/>
    </row>
    <row r="51" spans="1:11" ht="13.5" customHeight="1">
      <c r="A51" s="5">
        <v>51</v>
      </c>
      <c r="B51" s="303">
        <v>354</v>
      </c>
      <c r="C51" s="347">
        <v>22612274</v>
      </c>
      <c r="D51" s="83">
        <v>65</v>
      </c>
      <c r="E51" s="93">
        <v>-0.4</v>
      </c>
      <c r="F51" s="94">
        <v>0.0214</v>
      </c>
      <c r="G51" s="794"/>
      <c r="H51" s="794"/>
      <c r="I51" s="83"/>
      <c r="K51" s="87"/>
    </row>
    <row r="52" spans="1:11" ht="13.5" customHeight="1">
      <c r="A52" s="5">
        <v>52</v>
      </c>
      <c r="B52" s="354">
        <v>355</v>
      </c>
      <c r="C52" s="347">
        <v>1953118</v>
      </c>
      <c r="D52" s="84">
        <v>55</v>
      </c>
      <c r="E52" s="98">
        <v>-0.4</v>
      </c>
      <c r="F52" s="94">
        <v>0.0259</v>
      </c>
      <c r="G52" s="794"/>
      <c r="H52" s="794"/>
      <c r="I52" s="84"/>
      <c r="K52" s="87"/>
    </row>
    <row r="53" spans="1:11" ht="15" customHeight="1">
      <c r="A53" s="5">
        <v>53</v>
      </c>
      <c r="B53" s="303">
        <v>356</v>
      </c>
      <c r="C53" s="347">
        <v>9403929</v>
      </c>
      <c r="D53" s="83">
        <v>55</v>
      </c>
      <c r="E53" s="93">
        <v>-0.2</v>
      </c>
      <c r="F53" s="94">
        <v>0.0214</v>
      </c>
      <c r="G53" s="794"/>
      <c r="H53" s="794"/>
      <c r="I53" s="83"/>
      <c r="K53" s="87"/>
    </row>
    <row r="54" spans="1:11" ht="13.5" customHeight="1">
      <c r="A54" s="5">
        <v>54</v>
      </c>
      <c r="B54" s="303">
        <v>357</v>
      </c>
      <c r="C54" s="70"/>
      <c r="D54" s="83">
        <v>75</v>
      </c>
      <c r="E54" s="93">
        <v>-0.05</v>
      </c>
      <c r="F54" s="94"/>
      <c r="G54" s="794"/>
      <c r="H54" s="794"/>
      <c r="I54" s="83"/>
      <c r="K54" s="87"/>
    </row>
    <row r="55" spans="1:11" ht="15" customHeight="1">
      <c r="A55" s="5">
        <v>55</v>
      </c>
      <c r="B55" s="303">
        <v>358</v>
      </c>
      <c r="C55" s="347"/>
      <c r="D55" s="83">
        <v>50</v>
      </c>
      <c r="E55" s="93">
        <v>-0.15</v>
      </c>
      <c r="F55" s="94"/>
      <c r="G55" s="794"/>
      <c r="H55" s="794"/>
      <c r="I55" s="83"/>
      <c r="K55" s="87"/>
    </row>
    <row r="56" spans="1:11" ht="15" customHeight="1">
      <c r="A56" s="5">
        <v>56</v>
      </c>
      <c r="B56" s="354">
        <v>359</v>
      </c>
      <c r="C56" s="347">
        <v>670808</v>
      </c>
      <c r="D56" s="84">
        <v>100</v>
      </c>
      <c r="E56" s="98">
        <v>0</v>
      </c>
      <c r="F56" s="94">
        <v>0.0121</v>
      </c>
      <c r="G56" s="794"/>
      <c r="H56" s="794"/>
      <c r="I56" s="84"/>
      <c r="K56" s="87"/>
    </row>
    <row r="57" spans="1:10" ht="13.5" customHeight="1">
      <c r="A57" s="5">
        <v>57</v>
      </c>
      <c r="B57" s="351" t="s">
        <v>58</v>
      </c>
      <c r="C57" s="97">
        <f>SUM(C49:C56)</f>
        <v>86187575.94999999</v>
      </c>
      <c r="D57" s="78"/>
      <c r="E57" s="78"/>
      <c r="F57" s="92"/>
      <c r="G57" s="795"/>
      <c r="H57" s="795"/>
      <c r="I57" s="78"/>
      <c r="J57" s="88"/>
    </row>
    <row r="58" spans="1:9" ht="15" customHeight="1">
      <c r="A58" s="5">
        <v>58</v>
      </c>
      <c r="B58" s="353" t="s">
        <v>179</v>
      </c>
      <c r="C58" s="165"/>
      <c r="D58" s="166"/>
      <c r="E58" s="166"/>
      <c r="F58" s="167"/>
      <c r="G58" s="587"/>
      <c r="H58" s="587"/>
      <c r="I58" s="166"/>
    </row>
    <row r="59" spans="1:11" ht="15" customHeight="1">
      <c r="A59" s="5">
        <v>59</v>
      </c>
      <c r="B59" s="303">
        <v>352</v>
      </c>
      <c r="C59" s="347">
        <v>0</v>
      </c>
      <c r="D59" s="83">
        <v>75</v>
      </c>
      <c r="E59" s="93">
        <v>-0.25</v>
      </c>
      <c r="F59" s="94">
        <v>0.0417</v>
      </c>
      <c r="G59" s="794"/>
      <c r="H59" s="794"/>
      <c r="I59" s="83"/>
      <c r="K59" s="87"/>
    </row>
    <row r="60" spans="1:11" ht="15" customHeight="1">
      <c r="A60" s="5">
        <v>60</v>
      </c>
      <c r="B60" s="303">
        <v>353</v>
      </c>
      <c r="C60" s="347">
        <v>0</v>
      </c>
      <c r="D60" s="83">
        <v>50</v>
      </c>
      <c r="E60" s="93">
        <v>-0.15</v>
      </c>
      <c r="F60" s="94">
        <v>0.0387</v>
      </c>
      <c r="G60" s="794"/>
      <c r="H60" s="794"/>
      <c r="I60" s="83"/>
      <c r="K60" s="87"/>
    </row>
    <row r="61" spans="1:11" ht="13.5" customHeight="1">
      <c r="A61" s="5">
        <v>61</v>
      </c>
      <c r="B61" s="303">
        <v>354</v>
      </c>
      <c r="C61" s="347">
        <v>7824138</v>
      </c>
      <c r="D61" s="83">
        <v>65</v>
      </c>
      <c r="E61" s="93">
        <v>-0.4</v>
      </c>
      <c r="F61" s="94">
        <v>0.0467</v>
      </c>
      <c r="G61" s="794"/>
      <c r="H61" s="794"/>
      <c r="I61" s="83"/>
      <c r="K61" s="87"/>
    </row>
    <row r="62" spans="1:11" ht="13.5" customHeight="1">
      <c r="A62" s="5">
        <v>62</v>
      </c>
      <c r="B62" s="354">
        <v>355</v>
      </c>
      <c r="C62" s="70"/>
      <c r="D62" s="84">
        <v>55</v>
      </c>
      <c r="E62" s="98">
        <v>-0.4</v>
      </c>
      <c r="F62" s="94"/>
      <c r="G62" s="794"/>
      <c r="H62" s="794"/>
      <c r="I62" s="84"/>
      <c r="K62" s="87"/>
    </row>
    <row r="63" spans="1:11" ht="15" customHeight="1">
      <c r="A63" s="5">
        <v>63</v>
      </c>
      <c r="B63" s="303">
        <v>356</v>
      </c>
      <c r="C63" s="347">
        <v>5926677</v>
      </c>
      <c r="D63" s="83">
        <v>55</v>
      </c>
      <c r="E63" s="93">
        <v>-0.2</v>
      </c>
      <c r="F63" s="94">
        <v>0.0402</v>
      </c>
      <c r="G63" s="794"/>
      <c r="H63" s="794"/>
      <c r="I63" s="83"/>
      <c r="K63" s="87"/>
    </row>
    <row r="64" spans="1:11" ht="13.5" customHeight="1">
      <c r="A64" s="5">
        <v>64</v>
      </c>
      <c r="B64" s="303">
        <v>357</v>
      </c>
      <c r="C64" s="70"/>
      <c r="D64" s="83">
        <v>75</v>
      </c>
      <c r="E64" s="93">
        <v>-0.05</v>
      </c>
      <c r="F64" s="94"/>
      <c r="G64" s="794"/>
      <c r="H64" s="794"/>
      <c r="I64" s="83"/>
      <c r="K64" s="87"/>
    </row>
    <row r="65" spans="1:11" ht="15" customHeight="1">
      <c r="A65" s="5">
        <v>65</v>
      </c>
      <c r="B65" s="303">
        <v>358</v>
      </c>
      <c r="C65" s="347"/>
      <c r="D65" s="83">
        <v>50</v>
      </c>
      <c r="E65" s="93">
        <v>-0.15</v>
      </c>
      <c r="F65" s="94"/>
      <c r="G65" s="794"/>
      <c r="H65" s="794"/>
      <c r="I65" s="83"/>
      <c r="K65" s="87"/>
    </row>
    <row r="66" spans="1:11" ht="15" customHeight="1">
      <c r="A66" s="5">
        <v>66</v>
      </c>
      <c r="B66" s="354">
        <v>359</v>
      </c>
      <c r="C66" s="347">
        <v>80335</v>
      </c>
      <c r="D66" s="84">
        <v>100</v>
      </c>
      <c r="E66" s="98">
        <v>0</v>
      </c>
      <c r="F66" s="94">
        <v>0.0341</v>
      </c>
      <c r="G66" s="794"/>
      <c r="H66" s="794"/>
      <c r="I66" s="84"/>
      <c r="K66" s="87"/>
    </row>
    <row r="67" spans="1:10" ht="13.5" customHeight="1">
      <c r="A67" s="5">
        <v>67</v>
      </c>
      <c r="B67" s="351" t="s">
        <v>58</v>
      </c>
      <c r="C67" s="97">
        <f>SUM(C59:C66)</f>
        <v>13831150</v>
      </c>
      <c r="D67" s="78"/>
      <c r="E67" s="78"/>
      <c r="F67" s="92"/>
      <c r="G67" s="795"/>
      <c r="H67" s="795"/>
      <c r="I67" s="78"/>
      <c r="J67" s="88"/>
    </row>
    <row r="68" spans="1:9" ht="15" customHeight="1">
      <c r="A68" s="5">
        <v>68</v>
      </c>
      <c r="B68" s="353" t="s">
        <v>178</v>
      </c>
      <c r="C68" s="165"/>
      <c r="D68" s="166"/>
      <c r="E68" s="166"/>
      <c r="F68" s="167"/>
      <c r="G68" s="176"/>
      <c r="H68" s="177"/>
      <c r="I68" s="166"/>
    </row>
    <row r="69" spans="1:11" ht="15" customHeight="1">
      <c r="A69" s="5">
        <v>69</v>
      </c>
      <c r="B69" s="303">
        <v>352</v>
      </c>
      <c r="C69" s="347">
        <v>6243128</v>
      </c>
      <c r="D69" s="83">
        <v>75</v>
      </c>
      <c r="E69" s="93">
        <v>-0.25</v>
      </c>
      <c r="F69" s="94">
        <v>0.0333</v>
      </c>
      <c r="G69" s="794"/>
      <c r="H69" s="794"/>
      <c r="I69" s="83"/>
      <c r="K69" s="87"/>
    </row>
    <row r="70" spans="1:11" ht="15" customHeight="1">
      <c r="A70" s="5">
        <v>70</v>
      </c>
      <c r="B70" s="303">
        <v>353</v>
      </c>
      <c r="C70" s="347">
        <v>58875694</v>
      </c>
      <c r="D70" s="83">
        <v>50</v>
      </c>
      <c r="E70" s="93">
        <v>-0.15</v>
      </c>
      <c r="F70" s="94">
        <v>0.0333</v>
      </c>
      <c r="G70" s="794"/>
      <c r="H70" s="794"/>
      <c r="I70" s="83"/>
      <c r="K70" s="87"/>
    </row>
    <row r="71" spans="1:11" ht="13.5" customHeight="1">
      <c r="A71" s="5">
        <v>71</v>
      </c>
      <c r="B71" s="303">
        <v>354</v>
      </c>
      <c r="C71" s="70"/>
      <c r="D71" s="83">
        <v>65</v>
      </c>
      <c r="E71" s="93">
        <v>-0.4</v>
      </c>
      <c r="F71" s="94"/>
      <c r="G71" s="794"/>
      <c r="H71" s="794"/>
      <c r="I71" s="83"/>
      <c r="K71" s="87"/>
    </row>
    <row r="72" spans="1:11" ht="13.5" customHeight="1">
      <c r="A72" s="5">
        <v>72</v>
      </c>
      <c r="B72" s="354">
        <v>355</v>
      </c>
      <c r="C72" s="347"/>
      <c r="D72" s="84">
        <v>55</v>
      </c>
      <c r="E72" s="98">
        <v>-0.4</v>
      </c>
      <c r="F72" s="94"/>
      <c r="G72" s="794"/>
      <c r="H72" s="794"/>
      <c r="I72" s="84"/>
      <c r="K72" s="87"/>
    </row>
    <row r="73" spans="1:11" ht="15" customHeight="1">
      <c r="A73" s="5">
        <v>73</v>
      </c>
      <c r="B73" s="303">
        <v>356</v>
      </c>
      <c r="C73" s="347"/>
      <c r="D73" s="83">
        <v>55</v>
      </c>
      <c r="E73" s="93">
        <v>-0.2</v>
      </c>
      <c r="F73" s="94"/>
      <c r="G73" s="794"/>
      <c r="H73" s="794"/>
      <c r="I73" s="83"/>
      <c r="K73" s="87"/>
    </row>
    <row r="74" spans="1:11" ht="13.5" customHeight="1">
      <c r="A74" s="5">
        <v>74</v>
      </c>
      <c r="B74" s="303">
        <v>357</v>
      </c>
      <c r="C74" s="347">
        <v>60722320</v>
      </c>
      <c r="D74" s="83">
        <v>75</v>
      </c>
      <c r="E74" s="93">
        <v>-0.05</v>
      </c>
      <c r="F74" s="94">
        <v>0.0333</v>
      </c>
      <c r="G74" s="794"/>
      <c r="H74" s="794"/>
      <c r="I74" s="83"/>
      <c r="K74" s="87"/>
    </row>
    <row r="75" spans="1:11" ht="15" customHeight="1">
      <c r="A75" s="5">
        <v>75</v>
      </c>
      <c r="B75" s="303">
        <v>358</v>
      </c>
      <c r="C75" s="347">
        <v>162719243</v>
      </c>
      <c r="D75" s="83">
        <v>50</v>
      </c>
      <c r="E75" s="93">
        <v>-0.15</v>
      </c>
      <c r="F75" s="94">
        <v>0.0333</v>
      </c>
      <c r="G75" s="794"/>
      <c r="H75" s="794"/>
      <c r="I75" s="83"/>
      <c r="K75" s="87"/>
    </row>
    <row r="76" spans="1:11" ht="15" customHeight="1">
      <c r="A76" s="5">
        <v>76</v>
      </c>
      <c r="B76" s="354">
        <v>359</v>
      </c>
      <c r="C76" s="347"/>
      <c r="D76" s="84">
        <v>100</v>
      </c>
      <c r="E76" s="98">
        <v>0</v>
      </c>
      <c r="F76" s="94"/>
      <c r="G76" s="794"/>
      <c r="H76" s="794"/>
      <c r="I76" s="84"/>
      <c r="K76" s="87"/>
    </row>
    <row r="77" spans="1:10" ht="13.5" customHeight="1">
      <c r="A77" s="5">
        <v>77</v>
      </c>
      <c r="B77" s="351" t="s">
        <v>58</v>
      </c>
      <c r="C77" s="97">
        <f>SUM(C69:C76)</f>
        <v>288560385</v>
      </c>
      <c r="D77" s="78"/>
      <c r="E77" s="78"/>
      <c r="F77" s="92"/>
      <c r="G77" s="795"/>
      <c r="H77" s="795"/>
      <c r="I77" s="78"/>
      <c r="J77" s="88"/>
    </row>
    <row r="78" spans="1:9" ht="15" customHeight="1">
      <c r="A78" s="5">
        <v>78</v>
      </c>
      <c r="B78" s="353" t="s">
        <v>180</v>
      </c>
      <c r="C78" s="165"/>
      <c r="D78" s="166"/>
      <c r="E78" s="166"/>
      <c r="F78" s="167"/>
      <c r="G78" s="587"/>
      <c r="H78" s="587"/>
      <c r="I78" s="166"/>
    </row>
    <row r="79" spans="1:11" ht="15" customHeight="1">
      <c r="A79" s="5">
        <v>79</v>
      </c>
      <c r="B79" s="303">
        <v>352</v>
      </c>
      <c r="C79" s="347">
        <v>40268126.4</v>
      </c>
      <c r="D79" s="83">
        <v>75</v>
      </c>
      <c r="E79" s="93">
        <v>-0.25</v>
      </c>
      <c r="F79" s="94">
        <v>0.0165</v>
      </c>
      <c r="G79" s="794"/>
      <c r="H79" s="794"/>
      <c r="I79" s="83"/>
      <c r="K79" s="87"/>
    </row>
    <row r="80" spans="1:11" ht="15" customHeight="1">
      <c r="A80" s="5">
        <v>80</v>
      </c>
      <c r="B80" s="303">
        <v>353</v>
      </c>
      <c r="C80" s="347">
        <v>191779560.16000003</v>
      </c>
      <c r="D80" s="83">
        <v>50</v>
      </c>
      <c r="E80" s="93">
        <v>-0.15</v>
      </c>
      <c r="F80" s="94">
        <v>0.0226</v>
      </c>
      <c r="G80" s="794"/>
      <c r="H80" s="794"/>
      <c r="I80" s="83"/>
      <c r="K80" s="87"/>
    </row>
    <row r="81" spans="1:11" ht="13.5" customHeight="1">
      <c r="A81" s="5">
        <v>81</v>
      </c>
      <c r="B81" s="303">
        <v>354</v>
      </c>
      <c r="C81" s="347">
        <v>64465654</v>
      </c>
      <c r="D81" s="83">
        <v>65</v>
      </c>
      <c r="E81" s="93">
        <v>-0.4</v>
      </c>
      <c r="F81" s="94">
        <v>0.0213</v>
      </c>
      <c r="G81" s="794"/>
      <c r="H81" s="794"/>
      <c r="I81" s="83"/>
      <c r="K81" s="87"/>
    </row>
    <row r="82" spans="1:11" ht="13.5" customHeight="1">
      <c r="A82" s="5">
        <v>82</v>
      </c>
      <c r="B82" s="354">
        <v>355</v>
      </c>
      <c r="C82" s="347">
        <v>19615058</v>
      </c>
      <c r="D82" s="84">
        <v>55</v>
      </c>
      <c r="E82" s="98">
        <v>-0.4</v>
      </c>
      <c r="F82" s="94">
        <v>0.0257</v>
      </c>
      <c r="G82" s="794"/>
      <c r="H82" s="794"/>
      <c r="I82" s="84"/>
      <c r="K82" s="87"/>
    </row>
    <row r="83" spans="1:11" ht="15" customHeight="1">
      <c r="A83" s="5">
        <v>83</v>
      </c>
      <c r="B83" s="303">
        <v>356</v>
      </c>
      <c r="C83" s="347">
        <v>42480939.78</v>
      </c>
      <c r="D83" s="83">
        <v>55</v>
      </c>
      <c r="E83" s="93">
        <v>-0.2</v>
      </c>
      <c r="F83" s="94">
        <v>0.0213</v>
      </c>
      <c r="G83" s="794"/>
      <c r="H83" s="794"/>
      <c r="I83" s="83"/>
      <c r="K83" s="87"/>
    </row>
    <row r="84" spans="1:11" ht="13.5" customHeight="1">
      <c r="A84" s="5">
        <v>84</v>
      </c>
      <c r="B84" s="303">
        <v>357</v>
      </c>
      <c r="C84" s="347"/>
      <c r="D84" s="83">
        <v>75</v>
      </c>
      <c r="E84" s="93">
        <v>-0.05</v>
      </c>
      <c r="F84" s="94"/>
      <c r="G84" s="794"/>
      <c r="H84" s="794"/>
      <c r="I84" s="83"/>
      <c r="K84" s="87"/>
    </row>
    <row r="85" spans="1:11" ht="15" customHeight="1">
      <c r="A85" s="5">
        <v>85</v>
      </c>
      <c r="B85" s="303">
        <v>358</v>
      </c>
      <c r="C85" s="347"/>
      <c r="D85" s="83">
        <v>50</v>
      </c>
      <c r="E85" s="93">
        <v>-0.15</v>
      </c>
      <c r="F85" s="94"/>
      <c r="G85" s="794"/>
      <c r="H85" s="794"/>
      <c r="I85" s="83"/>
      <c r="K85" s="87"/>
    </row>
    <row r="86" spans="1:11" ht="15" customHeight="1">
      <c r="A86" s="5">
        <v>86</v>
      </c>
      <c r="B86" s="354">
        <v>359</v>
      </c>
      <c r="C86" s="347">
        <v>5105433</v>
      </c>
      <c r="D86" s="84">
        <v>100</v>
      </c>
      <c r="E86" s="98">
        <v>0</v>
      </c>
      <c r="F86" s="94">
        <v>0.0098</v>
      </c>
      <c r="G86" s="794"/>
      <c r="H86" s="794"/>
      <c r="I86" s="84"/>
      <c r="K86" s="87"/>
    </row>
    <row r="87" spans="1:10" ht="13.5" customHeight="1">
      <c r="A87" s="5">
        <v>87</v>
      </c>
      <c r="B87" s="351" t="s">
        <v>58</v>
      </c>
      <c r="C87" s="97">
        <f>SUM(C79:C86)</f>
        <v>363714771.34000003</v>
      </c>
      <c r="D87" s="78"/>
      <c r="E87" s="78"/>
      <c r="F87" s="92"/>
      <c r="G87" s="795"/>
      <c r="H87" s="795"/>
      <c r="I87" s="78"/>
      <c r="J87" s="88"/>
    </row>
    <row r="88" spans="1:9" ht="15" customHeight="1">
      <c r="A88" s="5">
        <v>88</v>
      </c>
      <c r="B88" s="353" t="s">
        <v>181</v>
      </c>
      <c r="C88" s="165"/>
      <c r="D88" s="166"/>
      <c r="E88" s="166"/>
      <c r="F88" s="167"/>
      <c r="G88" s="176"/>
      <c r="H88" s="177"/>
      <c r="I88" s="166"/>
    </row>
    <row r="89" spans="1:11" ht="15" customHeight="1">
      <c r="A89" s="5">
        <v>89</v>
      </c>
      <c r="B89" s="303">
        <v>352</v>
      </c>
      <c r="C89" s="347">
        <v>0</v>
      </c>
      <c r="D89" s="83">
        <v>75</v>
      </c>
      <c r="E89" s="93">
        <v>-0.25</v>
      </c>
      <c r="F89" s="94"/>
      <c r="G89" s="794"/>
      <c r="H89" s="794"/>
      <c r="I89" s="83"/>
      <c r="K89" s="87"/>
    </row>
    <row r="90" spans="1:11" ht="15" customHeight="1">
      <c r="A90" s="5">
        <v>90</v>
      </c>
      <c r="B90" s="303">
        <v>353</v>
      </c>
      <c r="C90" s="347">
        <v>23088722</v>
      </c>
      <c r="D90" s="83">
        <v>50</v>
      </c>
      <c r="E90" s="93">
        <v>-0.15</v>
      </c>
      <c r="F90" s="94">
        <v>0.0227</v>
      </c>
      <c r="G90" s="794"/>
      <c r="H90" s="794"/>
      <c r="I90" s="83"/>
      <c r="K90" s="87"/>
    </row>
    <row r="91" spans="1:11" ht="13.5" customHeight="1">
      <c r="A91" s="5">
        <v>91</v>
      </c>
      <c r="B91" s="303">
        <v>354</v>
      </c>
      <c r="C91" s="347">
        <v>75439776</v>
      </c>
      <c r="D91" s="83">
        <v>65</v>
      </c>
      <c r="E91" s="93">
        <v>-0.4</v>
      </c>
      <c r="F91" s="94">
        <v>0.0215</v>
      </c>
      <c r="G91" s="794"/>
      <c r="H91" s="794"/>
      <c r="I91" s="83"/>
      <c r="K91" s="87"/>
    </row>
    <row r="92" spans="1:11" ht="13.5" customHeight="1">
      <c r="A92" s="5">
        <v>92</v>
      </c>
      <c r="B92" s="354">
        <v>355</v>
      </c>
      <c r="C92" s="347">
        <v>210096383</v>
      </c>
      <c r="D92" s="84">
        <v>55</v>
      </c>
      <c r="E92" s="98">
        <v>-0.4</v>
      </c>
      <c r="F92" s="94">
        <v>0.0262</v>
      </c>
      <c r="G92" s="794"/>
      <c r="H92" s="794"/>
      <c r="I92" s="84"/>
      <c r="K92" s="87"/>
    </row>
    <row r="93" spans="1:11" ht="15" customHeight="1">
      <c r="A93" s="5">
        <v>93</v>
      </c>
      <c r="B93" s="303">
        <v>356</v>
      </c>
      <c r="C93" s="347">
        <v>105799660</v>
      </c>
      <c r="D93" s="83">
        <v>55</v>
      </c>
      <c r="E93" s="93">
        <v>-0.2</v>
      </c>
      <c r="F93" s="94">
        <v>0.0216</v>
      </c>
      <c r="G93" s="794"/>
      <c r="H93" s="794"/>
      <c r="I93" s="83"/>
      <c r="K93" s="87"/>
    </row>
    <row r="94" spans="1:11" ht="13.5" customHeight="1">
      <c r="A94" s="5">
        <v>94</v>
      </c>
      <c r="B94" s="303">
        <v>357</v>
      </c>
      <c r="C94" s="347">
        <v>43951419</v>
      </c>
      <c r="D94" s="83">
        <v>75</v>
      </c>
      <c r="E94" s="93">
        <v>-0.05</v>
      </c>
      <c r="F94" s="94">
        <v>0.014</v>
      </c>
      <c r="G94" s="794"/>
      <c r="H94" s="794"/>
      <c r="I94" s="83"/>
      <c r="K94" s="87"/>
    </row>
    <row r="95" spans="1:11" ht="15" customHeight="1">
      <c r="A95" s="5">
        <v>95</v>
      </c>
      <c r="B95" s="303">
        <v>358</v>
      </c>
      <c r="C95" s="347">
        <v>12314493</v>
      </c>
      <c r="D95" s="83">
        <v>50</v>
      </c>
      <c r="E95" s="93">
        <v>-0.15</v>
      </c>
      <c r="F95" s="94">
        <v>0.0227</v>
      </c>
      <c r="G95" s="794"/>
      <c r="H95" s="794"/>
      <c r="I95" s="83"/>
      <c r="K95" s="87"/>
    </row>
    <row r="96" spans="1:11" ht="15" customHeight="1">
      <c r="A96" s="5">
        <v>96</v>
      </c>
      <c r="B96" s="354">
        <v>359</v>
      </c>
      <c r="C96" s="347">
        <v>22421909</v>
      </c>
      <c r="D96" s="84">
        <v>100</v>
      </c>
      <c r="E96" s="98">
        <v>0</v>
      </c>
      <c r="F96" s="94">
        <v>0.0099</v>
      </c>
      <c r="G96" s="794"/>
      <c r="H96" s="794"/>
      <c r="I96" s="84"/>
      <c r="K96" s="87"/>
    </row>
    <row r="97" spans="1:10" ht="13.5" customHeight="1">
      <c r="A97" s="5">
        <v>97</v>
      </c>
      <c r="B97" s="351" t="s">
        <v>58</v>
      </c>
      <c r="C97" s="97">
        <f>SUM(C89:C96)</f>
        <v>493112362</v>
      </c>
      <c r="D97" s="78"/>
      <c r="E97" s="78"/>
      <c r="F97" s="92"/>
      <c r="G97" s="795"/>
      <c r="H97" s="795"/>
      <c r="I97" s="78"/>
      <c r="J97" s="88"/>
    </row>
    <row r="98" spans="1:10" ht="13.5" customHeight="1">
      <c r="A98" s="5">
        <v>98</v>
      </c>
      <c r="B98" s="352"/>
      <c r="C98" s="172"/>
      <c r="D98" s="170"/>
      <c r="E98" s="170"/>
      <c r="F98" s="171"/>
      <c r="G98" s="587"/>
      <c r="H98" s="587"/>
      <c r="I98" s="170"/>
      <c r="J98" s="88"/>
    </row>
    <row r="99" spans="1:10" ht="13.5" customHeight="1">
      <c r="A99" s="5">
        <v>99</v>
      </c>
      <c r="B99" s="303">
        <v>390</v>
      </c>
      <c r="C99" s="348">
        <v>156860219.9</v>
      </c>
      <c r="D99" s="103">
        <v>30</v>
      </c>
      <c r="E99" s="93">
        <v>-0.1</v>
      </c>
      <c r="F99" s="94">
        <v>0.0345</v>
      </c>
      <c r="G99" s="795"/>
      <c r="H99" s="795"/>
      <c r="I99" s="78"/>
      <c r="J99" s="87"/>
    </row>
    <row r="100" spans="1:10" ht="13.5" customHeight="1">
      <c r="A100" s="5">
        <v>100</v>
      </c>
      <c r="B100" s="355">
        <v>391</v>
      </c>
      <c r="C100" s="348">
        <v>232853031.335</v>
      </c>
      <c r="D100" s="103">
        <v>10</v>
      </c>
      <c r="E100" s="100">
        <v>0.05</v>
      </c>
      <c r="F100" s="94">
        <v>0.0908</v>
      </c>
      <c r="G100" s="795"/>
      <c r="H100" s="795"/>
      <c r="I100" s="86"/>
      <c r="J100" s="87"/>
    </row>
    <row r="101" spans="1:10" ht="13.5" customHeight="1">
      <c r="A101" s="5">
        <v>101</v>
      </c>
      <c r="B101" s="303">
        <v>392</v>
      </c>
      <c r="C101" s="348">
        <v>45106497.47999999</v>
      </c>
      <c r="D101" s="103">
        <v>7</v>
      </c>
      <c r="E101" s="100">
        <v>0.05</v>
      </c>
      <c r="F101" s="94">
        <v>0.1304</v>
      </c>
      <c r="G101" s="795"/>
      <c r="H101" s="795"/>
      <c r="I101" s="86"/>
      <c r="J101" s="87"/>
    </row>
    <row r="102" spans="1:10" ht="13.5" customHeight="1">
      <c r="A102" s="5">
        <v>102</v>
      </c>
      <c r="B102" s="303">
        <v>393</v>
      </c>
      <c r="C102" s="348">
        <v>1141572.8</v>
      </c>
      <c r="D102" s="103">
        <v>32</v>
      </c>
      <c r="E102" s="100">
        <v>0</v>
      </c>
      <c r="F102" s="94">
        <v>0.0315</v>
      </c>
      <c r="G102" s="795"/>
      <c r="H102" s="795"/>
      <c r="I102" s="86"/>
      <c r="J102" s="87"/>
    </row>
    <row r="103" spans="1:10" ht="13.5" customHeight="1">
      <c r="A103" s="5">
        <v>103</v>
      </c>
      <c r="B103" s="303">
        <v>394</v>
      </c>
      <c r="C103" s="348">
        <v>14564316.830000002</v>
      </c>
      <c r="D103" s="103">
        <v>20</v>
      </c>
      <c r="E103" s="100">
        <v>0</v>
      </c>
      <c r="F103" s="94">
        <v>0.0494</v>
      </c>
      <c r="G103" s="800"/>
      <c r="H103" s="801"/>
      <c r="I103" s="86"/>
      <c r="J103" s="87"/>
    </row>
    <row r="104" spans="1:10" ht="13.5" customHeight="1">
      <c r="A104" s="5">
        <v>104</v>
      </c>
      <c r="B104" s="303">
        <v>395</v>
      </c>
      <c r="C104" s="348">
        <v>8581704.959999999</v>
      </c>
      <c r="D104" s="103">
        <v>23</v>
      </c>
      <c r="E104" s="100">
        <v>0</v>
      </c>
      <c r="F104" s="94">
        <v>0.0443</v>
      </c>
      <c r="G104" s="800"/>
      <c r="H104" s="801"/>
      <c r="I104" s="86"/>
      <c r="J104" s="87"/>
    </row>
    <row r="105" spans="1:10" ht="13.5" customHeight="1">
      <c r="A105" s="5">
        <v>105</v>
      </c>
      <c r="B105" s="303">
        <v>396</v>
      </c>
      <c r="C105" s="348">
        <v>15686258.519999998</v>
      </c>
      <c r="D105" s="103">
        <v>10</v>
      </c>
      <c r="E105" s="100">
        <v>0.05</v>
      </c>
      <c r="F105" s="94">
        <v>0.0933</v>
      </c>
      <c r="G105" s="800"/>
      <c r="H105" s="801"/>
      <c r="I105" s="86"/>
      <c r="J105" s="87"/>
    </row>
    <row r="106" spans="1:10" ht="13.5" customHeight="1">
      <c r="A106" s="5">
        <v>106</v>
      </c>
      <c r="B106" s="303">
        <v>397</v>
      </c>
      <c r="C106" s="348">
        <v>32571054.28</v>
      </c>
      <c r="D106" s="103">
        <v>15</v>
      </c>
      <c r="E106" s="100">
        <v>0</v>
      </c>
      <c r="F106" s="94">
        <v>0.0663</v>
      </c>
      <c r="G106" s="800"/>
      <c r="H106" s="801"/>
      <c r="I106" s="86"/>
      <c r="J106" s="87"/>
    </row>
    <row r="107" spans="1:10" ht="13.5" customHeight="1">
      <c r="A107" s="5">
        <v>107</v>
      </c>
      <c r="B107" s="303">
        <v>398</v>
      </c>
      <c r="C107" s="348">
        <v>53841926.849999994</v>
      </c>
      <c r="D107" s="103">
        <f>1/F107</f>
        <v>16.835016835016834</v>
      </c>
      <c r="E107" s="100">
        <v>0</v>
      </c>
      <c r="F107" s="94">
        <v>0.0594</v>
      </c>
      <c r="G107" s="800"/>
      <c r="H107" s="801"/>
      <c r="I107" s="86"/>
      <c r="J107" s="87"/>
    </row>
    <row r="108" spans="1:10" ht="13.5" customHeight="1">
      <c r="A108" s="5">
        <v>108</v>
      </c>
      <c r="B108" s="303">
        <v>399</v>
      </c>
      <c r="C108" s="348">
        <v>4329115</v>
      </c>
      <c r="D108" s="103">
        <f>1/F108</f>
        <v>5</v>
      </c>
      <c r="E108" s="100">
        <v>0</v>
      </c>
      <c r="F108" s="94">
        <v>0.2</v>
      </c>
      <c r="G108" s="800"/>
      <c r="H108" s="801"/>
      <c r="I108" s="86"/>
      <c r="J108" s="87"/>
    </row>
    <row r="109" spans="1:10" ht="13.5" customHeight="1">
      <c r="A109" s="5">
        <v>109</v>
      </c>
      <c r="B109" s="303" t="s">
        <v>58</v>
      </c>
      <c r="C109" s="101">
        <f>SUM(C99:C108)</f>
        <v>565535697.955</v>
      </c>
      <c r="D109" s="99"/>
      <c r="E109" s="100"/>
      <c r="F109" s="102"/>
      <c r="G109" s="800"/>
      <c r="H109" s="801"/>
      <c r="I109" s="86"/>
      <c r="J109" s="87"/>
    </row>
    <row r="110" spans="1:10" ht="13.5" customHeight="1">
      <c r="A110" s="5">
        <v>110</v>
      </c>
      <c r="B110" s="356"/>
      <c r="C110" s="172"/>
      <c r="D110" s="173"/>
      <c r="E110" s="174"/>
      <c r="F110" s="175"/>
      <c r="G110" s="599"/>
      <c r="H110" s="600"/>
      <c r="I110" s="170"/>
      <c r="J110" s="87"/>
    </row>
    <row r="111" spans="1:9" ht="13.5" customHeight="1">
      <c r="A111" s="5">
        <v>111</v>
      </c>
      <c r="B111" s="352"/>
      <c r="C111" s="172"/>
      <c r="D111" s="170"/>
      <c r="E111" s="170"/>
      <c r="F111" s="171"/>
      <c r="G111" s="587"/>
      <c r="H111" s="587"/>
      <c r="I111" s="170"/>
    </row>
    <row r="112" spans="1:9" ht="13.5" customHeight="1">
      <c r="A112" s="5">
        <v>112</v>
      </c>
      <c r="B112" s="357" t="s">
        <v>24</v>
      </c>
      <c r="C112" s="95">
        <f>C11+C19+C26+C37+C47+C57+C67+C77+C87+C97+C109</f>
        <v>5576277799.004999</v>
      </c>
      <c r="D112" s="6"/>
      <c r="E112" s="6"/>
      <c r="F112" s="85"/>
      <c r="G112" s="775"/>
      <c r="H112" s="775"/>
      <c r="I112" s="86"/>
    </row>
    <row r="113" ht="12.75">
      <c r="I113" s="90"/>
    </row>
    <row r="114" spans="1:9" ht="12.75">
      <c r="A114" s="115" t="s">
        <v>798</v>
      </c>
      <c r="I114" s="90"/>
    </row>
  </sheetData>
  <sheetProtection/>
  <mergeCells count="112">
    <mergeCell ref="A1:C2"/>
    <mergeCell ref="D1:E2"/>
    <mergeCell ref="F1:G2"/>
    <mergeCell ref="H1:I2"/>
    <mergeCell ref="A3:I3"/>
    <mergeCell ref="A4:I4"/>
    <mergeCell ref="G111:H111"/>
    <mergeCell ref="G100:H100"/>
    <mergeCell ref="G101:H101"/>
    <mergeCell ref="G102:H102"/>
    <mergeCell ref="G103:H103"/>
    <mergeCell ref="G104:H104"/>
    <mergeCell ref="G105:H105"/>
    <mergeCell ref="G106:H106"/>
    <mergeCell ref="G107:H107"/>
    <mergeCell ref="G108:H108"/>
    <mergeCell ref="G109:H109"/>
    <mergeCell ref="G110:H110"/>
    <mergeCell ref="G10:H10"/>
    <mergeCell ref="G38:H38"/>
    <mergeCell ref="G47:H47"/>
    <mergeCell ref="G48:H48"/>
    <mergeCell ref="G49:H49"/>
    <mergeCell ref="G50:H50"/>
    <mergeCell ref="G5:H5"/>
    <mergeCell ref="G6:H6"/>
    <mergeCell ref="G7:H7"/>
    <mergeCell ref="G8:H8"/>
    <mergeCell ref="G9:H9"/>
    <mergeCell ref="G98:H98"/>
    <mergeCell ref="G22:H22"/>
    <mergeCell ref="G23:H23"/>
    <mergeCell ref="G24:H24"/>
    <mergeCell ref="G25:H25"/>
    <mergeCell ref="G26:H26"/>
    <mergeCell ref="G16:H16"/>
    <mergeCell ref="G17:H17"/>
    <mergeCell ref="G18:H18"/>
    <mergeCell ref="G19:H19"/>
    <mergeCell ref="G20:H20"/>
    <mergeCell ref="G21:H21"/>
    <mergeCell ref="G75:H75"/>
    <mergeCell ref="G55:H55"/>
    <mergeCell ref="G56:H56"/>
    <mergeCell ref="G57:H57"/>
    <mergeCell ref="G69:H69"/>
    <mergeCell ref="G51:H51"/>
    <mergeCell ref="G11:H11"/>
    <mergeCell ref="G12:H12"/>
    <mergeCell ref="G13:H13"/>
    <mergeCell ref="G14:H14"/>
    <mergeCell ref="G15:H15"/>
    <mergeCell ref="G34:H34"/>
    <mergeCell ref="G35:H35"/>
    <mergeCell ref="G36:H36"/>
    <mergeCell ref="G37:H37"/>
    <mergeCell ref="G27:H27"/>
    <mergeCell ref="G39:H39"/>
    <mergeCell ref="G40:H40"/>
    <mergeCell ref="G28:H28"/>
    <mergeCell ref="G29:H29"/>
    <mergeCell ref="G30:H30"/>
    <mergeCell ref="G31:H31"/>
    <mergeCell ref="G32:H32"/>
    <mergeCell ref="G33:H33"/>
    <mergeCell ref="G63:H63"/>
    <mergeCell ref="G52:H52"/>
    <mergeCell ref="G41:H41"/>
    <mergeCell ref="G42:H42"/>
    <mergeCell ref="G43:H43"/>
    <mergeCell ref="G44:H44"/>
    <mergeCell ref="G45:H45"/>
    <mergeCell ref="G46:H46"/>
    <mergeCell ref="G53:H53"/>
    <mergeCell ref="G54:H54"/>
    <mergeCell ref="G87:H87"/>
    <mergeCell ref="G77:H77"/>
    <mergeCell ref="G78:H78"/>
    <mergeCell ref="G79:H79"/>
    <mergeCell ref="G80:H80"/>
    <mergeCell ref="G81:H81"/>
    <mergeCell ref="G76:H76"/>
    <mergeCell ref="G67:H67"/>
    <mergeCell ref="G70:H70"/>
    <mergeCell ref="G71:H71"/>
    <mergeCell ref="G72:H72"/>
    <mergeCell ref="G73:H73"/>
    <mergeCell ref="G74:H74"/>
    <mergeCell ref="G112:H112"/>
    <mergeCell ref="G58:H58"/>
    <mergeCell ref="G59:H59"/>
    <mergeCell ref="G60:H60"/>
    <mergeCell ref="G61:H61"/>
    <mergeCell ref="G62:H62"/>
    <mergeCell ref="G95:H95"/>
    <mergeCell ref="G96:H96"/>
    <mergeCell ref="G97:H97"/>
    <mergeCell ref="G99:H99"/>
    <mergeCell ref="G89:H89"/>
    <mergeCell ref="G90:H90"/>
    <mergeCell ref="G91:H91"/>
    <mergeCell ref="G92:H92"/>
    <mergeCell ref="G64:H64"/>
    <mergeCell ref="G65:H65"/>
    <mergeCell ref="G66:H66"/>
    <mergeCell ref="G93:H93"/>
    <mergeCell ref="G94:H94"/>
    <mergeCell ref="G82:H82"/>
    <mergeCell ref="G83:H83"/>
    <mergeCell ref="G84:H84"/>
    <mergeCell ref="G85:H85"/>
    <mergeCell ref="G86:H86"/>
  </mergeCells>
  <printOptions/>
  <pageMargins left="1.25" right="1.25" top="1" bottom="1" header="0.25" footer="0.25"/>
  <pageSetup horizontalDpi="600" verticalDpi="600" orientation="portrait" scale="71" r:id="rId1"/>
  <rowBreaks count="1" manualBreakCount="1">
    <brk id="57" max="255" man="1"/>
  </rowBreaks>
</worksheet>
</file>

<file path=xl/worksheets/sheet18.xml><?xml version="1.0" encoding="utf-8"?>
<worksheet xmlns="http://schemas.openxmlformats.org/spreadsheetml/2006/main" xmlns:r="http://schemas.openxmlformats.org/officeDocument/2006/relationships">
  <dimension ref="A1:I52"/>
  <sheetViews>
    <sheetView zoomScalePageLayoutView="0" workbookViewId="0" topLeftCell="A10">
      <selection activeCell="K11" sqref="K11"/>
    </sheetView>
  </sheetViews>
  <sheetFormatPr defaultColWidth="9.140625" defaultRowHeight="15"/>
  <cols>
    <col min="1" max="1" width="5.140625" style="2" customWidth="1"/>
    <col min="2" max="2" width="37.57421875" style="2" customWidth="1"/>
    <col min="3" max="3" width="7.421875" style="2" customWidth="1"/>
    <col min="4" max="4" width="15.8515625" style="2" customWidth="1"/>
    <col min="5" max="5" width="4.140625" style="2" customWidth="1"/>
    <col min="6" max="6" width="12.421875" style="2" customWidth="1"/>
    <col min="7" max="8" width="7.7109375" style="2" customWidth="1"/>
    <col min="9" max="9" width="15.57421875" style="2" customWidth="1"/>
    <col min="10" max="16384" width="9.140625" style="2" customWidth="1"/>
  </cols>
  <sheetData>
    <row r="1" spans="1:9" s="70" customFormat="1" ht="22.5" customHeight="1">
      <c r="A1" s="789" t="s">
        <v>807</v>
      </c>
      <c r="B1" s="789"/>
      <c r="C1" s="806" t="s">
        <v>845</v>
      </c>
      <c r="D1" s="806"/>
      <c r="E1" s="806"/>
      <c r="F1" s="663" t="s">
        <v>371</v>
      </c>
      <c r="G1" s="663"/>
      <c r="H1" s="641" t="s">
        <v>816</v>
      </c>
      <c r="I1" s="642"/>
    </row>
    <row r="2" spans="1:9" ht="21" customHeight="1">
      <c r="A2" s="789"/>
      <c r="B2" s="789"/>
      <c r="C2" s="806"/>
      <c r="D2" s="806"/>
      <c r="E2" s="806"/>
      <c r="F2" s="663"/>
      <c r="G2" s="663"/>
      <c r="H2" s="643"/>
      <c r="I2" s="644"/>
    </row>
    <row r="3" spans="1:9" ht="10.5" customHeight="1">
      <c r="A3" s="649" t="s">
        <v>95</v>
      </c>
      <c r="B3" s="650"/>
      <c r="C3" s="650"/>
      <c r="D3" s="650"/>
      <c r="E3" s="650"/>
      <c r="F3" s="650"/>
      <c r="G3" s="650"/>
      <c r="H3" s="650"/>
      <c r="I3" s="651"/>
    </row>
    <row r="4" spans="1:9" ht="76.5">
      <c r="A4" s="9" t="s">
        <v>96</v>
      </c>
      <c r="B4" s="638" t="s">
        <v>97</v>
      </c>
      <c r="C4" s="639"/>
      <c r="D4" s="1" t="s">
        <v>98</v>
      </c>
      <c r="E4" s="663" t="s">
        <v>151</v>
      </c>
      <c r="F4" s="663"/>
      <c r="G4" s="663" t="s">
        <v>99</v>
      </c>
      <c r="H4" s="663"/>
      <c r="I4" s="1" t="s">
        <v>100</v>
      </c>
    </row>
    <row r="5" spans="1:9" ht="12.75" customHeight="1">
      <c r="A5" s="30">
        <v>1</v>
      </c>
      <c r="B5" s="660" t="s">
        <v>152</v>
      </c>
      <c r="C5" s="660"/>
      <c r="D5" s="77">
        <v>2965811.17</v>
      </c>
      <c r="E5" s="807">
        <v>0</v>
      </c>
      <c r="F5" s="808"/>
      <c r="G5" s="809">
        <f>D5+E5</f>
        <v>2965811.17</v>
      </c>
      <c r="H5" s="810"/>
      <c r="I5" s="210">
        <v>0</v>
      </c>
    </row>
    <row r="6" spans="1:9" ht="12.75" customHeight="1">
      <c r="A6" s="5">
        <v>2</v>
      </c>
      <c r="B6" s="587"/>
      <c r="C6" s="587"/>
      <c r="D6" s="182"/>
      <c r="E6" s="587"/>
      <c r="F6" s="587"/>
      <c r="G6" s="587"/>
      <c r="H6" s="587"/>
      <c r="I6" s="182"/>
    </row>
    <row r="7" spans="1:9" ht="12.75" customHeight="1">
      <c r="A7" s="5">
        <v>3</v>
      </c>
      <c r="B7" s="587"/>
      <c r="C7" s="587"/>
      <c r="D7" s="182"/>
      <c r="E7" s="587"/>
      <c r="F7" s="587"/>
      <c r="G7" s="587"/>
      <c r="H7" s="587"/>
      <c r="I7" s="182"/>
    </row>
    <row r="8" spans="1:9" ht="12.75" customHeight="1">
      <c r="A8" s="5">
        <v>4</v>
      </c>
      <c r="B8" s="587"/>
      <c r="C8" s="587"/>
      <c r="D8" s="182"/>
      <c r="E8" s="587"/>
      <c r="F8" s="587"/>
      <c r="G8" s="587"/>
      <c r="H8" s="587"/>
      <c r="I8" s="182"/>
    </row>
    <row r="9" spans="1:9" ht="12.75" customHeight="1">
      <c r="A9" s="5">
        <v>5</v>
      </c>
      <c r="B9" s="804"/>
      <c r="C9" s="804"/>
      <c r="D9" s="209"/>
      <c r="E9" s="587"/>
      <c r="F9" s="587"/>
      <c r="G9" s="805"/>
      <c r="H9" s="805"/>
      <c r="I9" s="209"/>
    </row>
    <row r="10" spans="1:9" ht="12.75" customHeight="1">
      <c r="A10" s="5">
        <v>6</v>
      </c>
      <c r="B10" s="587"/>
      <c r="C10" s="587"/>
      <c r="D10" s="182"/>
      <c r="E10" s="587"/>
      <c r="F10" s="587"/>
      <c r="G10" s="587"/>
      <c r="H10" s="587"/>
      <c r="I10" s="209"/>
    </row>
    <row r="11" spans="1:9" ht="12.75" customHeight="1">
      <c r="A11" s="5">
        <v>7</v>
      </c>
      <c r="B11" s="587"/>
      <c r="C11" s="587"/>
      <c r="D11" s="182"/>
      <c r="E11" s="587"/>
      <c r="F11" s="587"/>
      <c r="G11" s="587"/>
      <c r="H11" s="587"/>
      <c r="I11" s="209"/>
    </row>
    <row r="12" spans="1:9" ht="12.75" customHeight="1">
      <c r="A12" s="5">
        <v>8</v>
      </c>
      <c r="B12" s="587"/>
      <c r="C12" s="587"/>
      <c r="D12" s="182"/>
      <c r="E12" s="587"/>
      <c r="F12" s="587"/>
      <c r="G12" s="587"/>
      <c r="H12" s="587"/>
      <c r="I12" s="182"/>
    </row>
    <row r="13" spans="1:9" ht="12.75" customHeight="1">
      <c r="A13" s="5">
        <v>9</v>
      </c>
      <c r="B13" s="804"/>
      <c r="C13" s="804"/>
      <c r="D13" s="182"/>
      <c r="E13" s="805"/>
      <c r="F13" s="805"/>
      <c r="G13" s="805"/>
      <c r="H13" s="805"/>
      <c r="I13" s="182"/>
    </row>
    <row r="14" spans="1:9" ht="12.75" customHeight="1">
      <c r="A14" s="5">
        <v>10</v>
      </c>
      <c r="B14" s="587"/>
      <c r="C14" s="587"/>
      <c r="D14" s="182"/>
      <c r="E14" s="587"/>
      <c r="F14" s="587"/>
      <c r="G14" s="587"/>
      <c r="H14" s="587"/>
      <c r="I14" s="182"/>
    </row>
    <row r="15" spans="1:9" ht="12.75" customHeight="1">
      <c r="A15" s="5">
        <v>11</v>
      </c>
      <c r="B15" s="587"/>
      <c r="C15" s="587"/>
      <c r="D15" s="182"/>
      <c r="E15" s="587"/>
      <c r="F15" s="587"/>
      <c r="G15" s="587"/>
      <c r="H15" s="587"/>
      <c r="I15" s="182"/>
    </row>
    <row r="16" spans="1:9" ht="12.75" customHeight="1">
      <c r="A16" s="5">
        <v>12</v>
      </c>
      <c r="B16" s="587"/>
      <c r="C16" s="587"/>
      <c r="D16" s="182"/>
      <c r="E16" s="587"/>
      <c r="F16" s="587"/>
      <c r="G16" s="587"/>
      <c r="H16" s="587"/>
      <c r="I16" s="182"/>
    </row>
    <row r="17" spans="1:9" ht="12.75" customHeight="1">
      <c r="A17" s="5">
        <v>13</v>
      </c>
      <c r="B17" s="587"/>
      <c r="C17" s="587"/>
      <c r="D17" s="182"/>
      <c r="E17" s="587"/>
      <c r="F17" s="587"/>
      <c r="G17" s="587"/>
      <c r="H17" s="587"/>
      <c r="I17" s="182"/>
    </row>
    <row r="18" spans="1:9" ht="12.75" customHeight="1">
      <c r="A18" s="5">
        <v>14</v>
      </c>
      <c r="B18" s="587"/>
      <c r="C18" s="587"/>
      <c r="D18" s="182"/>
      <c r="E18" s="587"/>
      <c r="F18" s="587"/>
      <c r="G18" s="587"/>
      <c r="H18" s="587"/>
      <c r="I18" s="182"/>
    </row>
    <row r="19" spans="1:9" ht="12.75" customHeight="1">
      <c r="A19" s="5">
        <v>15</v>
      </c>
      <c r="B19" s="587"/>
      <c r="C19" s="587"/>
      <c r="D19" s="182"/>
      <c r="E19" s="587"/>
      <c r="F19" s="587"/>
      <c r="G19" s="587"/>
      <c r="H19" s="587"/>
      <c r="I19" s="182"/>
    </row>
    <row r="20" spans="1:9" ht="12.75" customHeight="1">
      <c r="A20" s="5">
        <v>16</v>
      </c>
      <c r="B20" s="587"/>
      <c r="C20" s="587"/>
      <c r="D20" s="182"/>
      <c r="E20" s="587"/>
      <c r="F20" s="587"/>
      <c r="G20" s="587"/>
      <c r="H20" s="587"/>
      <c r="I20" s="182"/>
    </row>
    <row r="21" spans="1:9" ht="12.75" customHeight="1">
      <c r="A21" s="5">
        <v>17</v>
      </c>
      <c r="B21" s="587"/>
      <c r="C21" s="587"/>
      <c r="D21" s="182"/>
      <c r="E21" s="587"/>
      <c r="F21" s="587"/>
      <c r="G21" s="587"/>
      <c r="H21" s="587"/>
      <c r="I21" s="182"/>
    </row>
    <row r="22" spans="1:9" ht="12.75" customHeight="1">
      <c r="A22" s="5">
        <v>18</v>
      </c>
      <c r="B22" s="587"/>
      <c r="C22" s="587"/>
      <c r="D22" s="182"/>
      <c r="E22" s="587"/>
      <c r="F22" s="587"/>
      <c r="G22" s="587"/>
      <c r="H22" s="587"/>
      <c r="I22" s="182"/>
    </row>
    <row r="23" spans="1:9" ht="12.75" customHeight="1">
      <c r="A23" s="5">
        <v>19</v>
      </c>
      <c r="B23" s="587"/>
      <c r="C23" s="587"/>
      <c r="D23" s="182"/>
      <c r="E23" s="587"/>
      <c r="F23" s="587"/>
      <c r="G23" s="587"/>
      <c r="H23" s="587"/>
      <c r="I23" s="182"/>
    </row>
    <row r="24" spans="1:9" ht="12.75" customHeight="1">
      <c r="A24" s="5">
        <v>20</v>
      </c>
      <c r="B24" s="587"/>
      <c r="C24" s="587"/>
      <c r="D24" s="182"/>
      <c r="E24" s="587"/>
      <c r="F24" s="587"/>
      <c r="G24" s="587"/>
      <c r="H24" s="587"/>
      <c r="I24" s="182"/>
    </row>
    <row r="25" spans="1:9" ht="12.75" customHeight="1">
      <c r="A25" s="5">
        <v>21</v>
      </c>
      <c r="B25" s="587"/>
      <c r="C25" s="587"/>
      <c r="D25" s="182"/>
      <c r="E25" s="587"/>
      <c r="F25" s="587"/>
      <c r="G25" s="587"/>
      <c r="H25" s="587"/>
      <c r="I25" s="182"/>
    </row>
    <row r="26" spans="1:9" ht="12.75" customHeight="1">
      <c r="A26" s="5">
        <v>22</v>
      </c>
      <c r="B26" s="587"/>
      <c r="C26" s="587"/>
      <c r="D26" s="182"/>
      <c r="E26" s="587"/>
      <c r="F26" s="587"/>
      <c r="G26" s="587"/>
      <c r="H26" s="587"/>
      <c r="I26" s="182"/>
    </row>
    <row r="27" spans="1:9" ht="12.75" customHeight="1">
      <c r="A27" s="5">
        <v>23</v>
      </c>
      <c r="B27" s="587"/>
      <c r="C27" s="587"/>
      <c r="D27" s="182"/>
      <c r="E27" s="587"/>
      <c r="F27" s="587"/>
      <c r="G27" s="587"/>
      <c r="H27" s="587"/>
      <c r="I27" s="182"/>
    </row>
    <row r="28" spans="1:9" ht="12.75" customHeight="1">
      <c r="A28" s="5">
        <v>24</v>
      </c>
      <c r="B28" s="587"/>
      <c r="C28" s="587"/>
      <c r="D28" s="182"/>
      <c r="E28" s="587"/>
      <c r="F28" s="587"/>
      <c r="G28" s="587"/>
      <c r="H28" s="587"/>
      <c r="I28" s="182"/>
    </row>
    <row r="29" spans="1:9" ht="12.75" customHeight="1">
      <c r="A29" s="5">
        <v>25</v>
      </c>
      <c r="B29" s="587"/>
      <c r="C29" s="587"/>
      <c r="D29" s="182"/>
      <c r="E29" s="587"/>
      <c r="F29" s="587"/>
      <c r="G29" s="587"/>
      <c r="H29" s="587"/>
      <c r="I29" s="182"/>
    </row>
    <row r="30" spans="1:9" ht="12.75" customHeight="1">
      <c r="A30" s="5">
        <v>26</v>
      </c>
      <c r="B30" s="587"/>
      <c r="C30" s="587"/>
      <c r="D30" s="182"/>
      <c r="E30" s="587"/>
      <c r="F30" s="587"/>
      <c r="G30" s="587"/>
      <c r="H30" s="587"/>
      <c r="I30" s="182"/>
    </row>
    <row r="31" spans="1:9" ht="12.75" customHeight="1">
      <c r="A31" s="5">
        <v>27</v>
      </c>
      <c r="B31" s="587"/>
      <c r="C31" s="587"/>
      <c r="D31" s="182"/>
      <c r="E31" s="587"/>
      <c r="F31" s="587"/>
      <c r="G31" s="587"/>
      <c r="H31" s="587"/>
      <c r="I31" s="182"/>
    </row>
    <row r="32" spans="1:9" ht="12.75" customHeight="1">
      <c r="A32" s="5">
        <v>28</v>
      </c>
      <c r="B32" s="587"/>
      <c r="C32" s="587"/>
      <c r="D32" s="182"/>
      <c r="E32" s="587"/>
      <c r="F32" s="587"/>
      <c r="G32" s="587"/>
      <c r="H32" s="587"/>
      <c r="I32" s="182"/>
    </row>
    <row r="33" spans="1:9" ht="12.75" customHeight="1">
      <c r="A33" s="5">
        <v>29</v>
      </c>
      <c r="B33" s="803"/>
      <c r="C33" s="803"/>
      <c r="D33" s="182"/>
      <c r="E33" s="587"/>
      <c r="F33" s="587"/>
      <c r="G33" s="587"/>
      <c r="H33" s="587"/>
      <c r="I33" s="182"/>
    </row>
    <row r="34" spans="1:9" ht="12.75" customHeight="1">
      <c r="A34" s="5">
        <v>30</v>
      </c>
      <c r="B34" s="587"/>
      <c r="C34" s="587"/>
      <c r="D34" s="182"/>
      <c r="E34" s="587"/>
      <c r="F34" s="587"/>
      <c r="G34" s="587"/>
      <c r="H34" s="587"/>
      <c r="I34" s="182"/>
    </row>
    <row r="35" spans="1:9" ht="12.75" customHeight="1">
      <c r="A35" s="5">
        <v>31</v>
      </c>
      <c r="B35" s="587"/>
      <c r="C35" s="587"/>
      <c r="D35" s="182"/>
      <c r="E35" s="587"/>
      <c r="F35" s="587"/>
      <c r="G35" s="587"/>
      <c r="H35" s="587"/>
      <c r="I35" s="182"/>
    </row>
    <row r="36" spans="1:9" ht="12.75" customHeight="1">
      <c r="A36" s="5">
        <v>32</v>
      </c>
      <c r="B36" s="587"/>
      <c r="C36" s="587"/>
      <c r="D36" s="182"/>
      <c r="E36" s="587"/>
      <c r="F36" s="587"/>
      <c r="G36" s="587"/>
      <c r="H36" s="587"/>
      <c r="I36" s="182"/>
    </row>
    <row r="37" spans="1:9" ht="12.75" customHeight="1">
      <c r="A37" s="5">
        <v>33</v>
      </c>
      <c r="B37" s="587"/>
      <c r="C37" s="587"/>
      <c r="D37" s="182"/>
      <c r="E37" s="587"/>
      <c r="F37" s="587"/>
      <c r="G37" s="587"/>
      <c r="H37" s="587"/>
      <c r="I37" s="182"/>
    </row>
    <row r="38" spans="1:9" ht="12.75" customHeight="1">
      <c r="A38" s="5">
        <v>34</v>
      </c>
      <c r="B38" s="587"/>
      <c r="C38" s="587"/>
      <c r="D38" s="182"/>
      <c r="E38" s="587"/>
      <c r="F38" s="587"/>
      <c r="G38" s="587"/>
      <c r="H38" s="587"/>
      <c r="I38" s="182"/>
    </row>
    <row r="39" spans="1:9" ht="12.75" customHeight="1">
      <c r="A39" s="5">
        <v>35</v>
      </c>
      <c r="B39" s="587"/>
      <c r="C39" s="587"/>
      <c r="D39" s="182"/>
      <c r="E39" s="587"/>
      <c r="F39" s="587"/>
      <c r="G39" s="587"/>
      <c r="H39" s="587"/>
      <c r="I39" s="182"/>
    </row>
    <row r="40" spans="1:9" ht="12.75" customHeight="1">
      <c r="A40" s="5">
        <v>36</v>
      </c>
      <c r="B40" s="587"/>
      <c r="C40" s="587"/>
      <c r="D40" s="182"/>
      <c r="E40" s="587"/>
      <c r="F40" s="587"/>
      <c r="G40" s="587"/>
      <c r="H40" s="587"/>
      <c r="I40" s="182"/>
    </row>
    <row r="41" spans="1:9" ht="12.75" customHeight="1">
      <c r="A41" s="5">
        <v>37</v>
      </c>
      <c r="B41" s="587"/>
      <c r="C41" s="587"/>
      <c r="D41" s="182"/>
      <c r="E41" s="587"/>
      <c r="F41" s="587"/>
      <c r="G41" s="587"/>
      <c r="H41" s="587"/>
      <c r="I41" s="182"/>
    </row>
    <row r="42" spans="1:9" ht="12.75" customHeight="1">
      <c r="A42" s="5">
        <v>38</v>
      </c>
      <c r="B42" s="587"/>
      <c r="C42" s="587"/>
      <c r="D42" s="182"/>
      <c r="E42" s="587"/>
      <c r="F42" s="587"/>
      <c r="G42" s="587"/>
      <c r="H42" s="587"/>
      <c r="I42" s="182"/>
    </row>
    <row r="43" spans="1:9" ht="12.75" customHeight="1">
      <c r="A43" s="5">
        <v>39</v>
      </c>
      <c r="B43" s="587"/>
      <c r="C43" s="587"/>
      <c r="D43" s="182"/>
      <c r="E43" s="587"/>
      <c r="F43" s="587"/>
      <c r="G43" s="587"/>
      <c r="H43" s="587"/>
      <c r="I43" s="182"/>
    </row>
    <row r="44" spans="1:9" ht="12.75" customHeight="1">
      <c r="A44" s="5">
        <v>40</v>
      </c>
      <c r="B44" s="587"/>
      <c r="C44" s="587"/>
      <c r="D44" s="182"/>
      <c r="E44" s="587"/>
      <c r="F44" s="587"/>
      <c r="G44" s="587"/>
      <c r="H44" s="587"/>
      <c r="I44" s="182"/>
    </row>
    <row r="45" spans="1:9" ht="12.75" customHeight="1">
      <c r="A45" s="5">
        <v>41</v>
      </c>
      <c r="B45" s="587"/>
      <c r="C45" s="587"/>
      <c r="D45" s="182"/>
      <c r="E45" s="587"/>
      <c r="F45" s="587"/>
      <c r="G45" s="587"/>
      <c r="H45" s="587"/>
      <c r="I45" s="182"/>
    </row>
    <row r="46" spans="1:9" ht="12.75" customHeight="1">
      <c r="A46" s="5">
        <v>42</v>
      </c>
      <c r="B46" s="587"/>
      <c r="C46" s="587"/>
      <c r="D46" s="182"/>
      <c r="E46" s="587"/>
      <c r="F46" s="587"/>
      <c r="G46" s="587"/>
      <c r="H46" s="587"/>
      <c r="I46" s="182"/>
    </row>
    <row r="47" spans="1:9" ht="12.75" customHeight="1">
      <c r="A47" s="5">
        <v>43</v>
      </c>
      <c r="B47" s="587"/>
      <c r="C47" s="587"/>
      <c r="D47" s="182"/>
      <c r="E47" s="587"/>
      <c r="F47" s="587"/>
      <c r="G47" s="587"/>
      <c r="H47" s="587"/>
      <c r="I47" s="182"/>
    </row>
    <row r="48" spans="1:9" ht="12.75" customHeight="1">
      <c r="A48" s="5">
        <v>44</v>
      </c>
      <c r="B48" s="587"/>
      <c r="C48" s="587"/>
      <c r="D48" s="182"/>
      <c r="E48" s="587"/>
      <c r="F48" s="587"/>
      <c r="G48" s="587"/>
      <c r="H48" s="587"/>
      <c r="I48" s="182"/>
    </row>
    <row r="49" spans="1:9" ht="73.5" customHeight="1">
      <c r="A49" s="11">
        <v>45</v>
      </c>
      <c r="B49" s="587"/>
      <c r="C49" s="587"/>
      <c r="D49" s="182"/>
      <c r="E49" s="587"/>
      <c r="F49" s="587"/>
      <c r="G49" s="587"/>
      <c r="H49" s="587"/>
      <c r="I49" s="182"/>
    </row>
    <row r="50" spans="1:9" ht="13.5" customHeight="1">
      <c r="A50" s="5">
        <v>46</v>
      </c>
      <c r="B50" s="592" t="s">
        <v>52</v>
      </c>
      <c r="C50" s="592"/>
      <c r="D50" s="31">
        <f>SUM(D5:D49)</f>
        <v>2965811.17</v>
      </c>
      <c r="E50" s="802">
        <f>SUM(E5:E49)</f>
        <v>0</v>
      </c>
      <c r="F50" s="802"/>
      <c r="G50" s="802">
        <f>SUM(G5:H49)</f>
        <v>2965811.17</v>
      </c>
      <c r="H50" s="802"/>
      <c r="I50" s="31">
        <f>SUM(I5:I49)</f>
        <v>0</v>
      </c>
    </row>
    <row r="52" ht="12.75">
      <c r="A52" s="8" t="s">
        <v>799</v>
      </c>
    </row>
  </sheetData>
  <sheetProtection/>
  <mergeCells count="146">
    <mergeCell ref="A1:B2"/>
    <mergeCell ref="C1:E2"/>
    <mergeCell ref="F1:G2"/>
    <mergeCell ref="A3:I3"/>
    <mergeCell ref="B4:C4"/>
    <mergeCell ref="E4:F4"/>
    <mergeCell ref="G4:H4"/>
    <mergeCell ref="H1:I2"/>
    <mergeCell ref="B5:C5"/>
    <mergeCell ref="E5:F5"/>
    <mergeCell ref="G5:H5"/>
    <mergeCell ref="B6:C6"/>
    <mergeCell ref="E6:F6"/>
    <mergeCell ref="G6:H6"/>
    <mergeCell ref="B7:C7"/>
    <mergeCell ref="E7:F7"/>
    <mergeCell ref="G7:H7"/>
    <mergeCell ref="B8:C8"/>
    <mergeCell ref="E8:F8"/>
    <mergeCell ref="G8:H8"/>
    <mergeCell ref="B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B20:C20"/>
    <mergeCell ref="E20:F20"/>
    <mergeCell ref="G20:H20"/>
    <mergeCell ref="B21:C21"/>
    <mergeCell ref="E21:F21"/>
    <mergeCell ref="G21:H21"/>
    <mergeCell ref="B22:C22"/>
    <mergeCell ref="E22:F22"/>
    <mergeCell ref="G22:H22"/>
    <mergeCell ref="B23:C23"/>
    <mergeCell ref="E23:F23"/>
    <mergeCell ref="G23:H23"/>
    <mergeCell ref="B24:C24"/>
    <mergeCell ref="E24:F24"/>
    <mergeCell ref="G24:H24"/>
    <mergeCell ref="B25:C25"/>
    <mergeCell ref="E25:F25"/>
    <mergeCell ref="G25:H25"/>
    <mergeCell ref="B26:C26"/>
    <mergeCell ref="E26:F26"/>
    <mergeCell ref="G26:H26"/>
    <mergeCell ref="B27:C27"/>
    <mergeCell ref="E27:F27"/>
    <mergeCell ref="G27:H27"/>
    <mergeCell ref="B28:C28"/>
    <mergeCell ref="E28:F28"/>
    <mergeCell ref="G28:H28"/>
    <mergeCell ref="B29:C29"/>
    <mergeCell ref="E29:F29"/>
    <mergeCell ref="G29:H29"/>
    <mergeCell ref="B30:C30"/>
    <mergeCell ref="E30:F30"/>
    <mergeCell ref="G30:H30"/>
    <mergeCell ref="B31:C31"/>
    <mergeCell ref="E31:F31"/>
    <mergeCell ref="G31:H31"/>
    <mergeCell ref="B32:C32"/>
    <mergeCell ref="E32:F32"/>
    <mergeCell ref="G32:H32"/>
    <mergeCell ref="B33:C33"/>
    <mergeCell ref="E33:F33"/>
    <mergeCell ref="G33:H33"/>
    <mergeCell ref="B34:C34"/>
    <mergeCell ref="E34:F34"/>
    <mergeCell ref="G34:H34"/>
    <mergeCell ref="B35:C35"/>
    <mergeCell ref="E35:F35"/>
    <mergeCell ref="G35:H35"/>
    <mergeCell ref="B36:C36"/>
    <mergeCell ref="E36:F36"/>
    <mergeCell ref="G36:H36"/>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B42:C42"/>
    <mergeCell ref="E42:F42"/>
    <mergeCell ref="G42:H42"/>
    <mergeCell ref="B43:C43"/>
    <mergeCell ref="E43:F43"/>
    <mergeCell ref="G43:H43"/>
    <mergeCell ref="B44:C44"/>
    <mergeCell ref="E44:F44"/>
    <mergeCell ref="G44:H44"/>
    <mergeCell ref="B45:C45"/>
    <mergeCell ref="E45:F45"/>
    <mergeCell ref="G45:H45"/>
    <mergeCell ref="B46:C46"/>
    <mergeCell ref="E46:F46"/>
    <mergeCell ref="G46:H46"/>
    <mergeCell ref="B50:C50"/>
    <mergeCell ref="E50:F50"/>
    <mergeCell ref="G50:H50"/>
    <mergeCell ref="B47:C47"/>
    <mergeCell ref="E47:F47"/>
    <mergeCell ref="G47:H47"/>
    <mergeCell ref="B48:C48"/>
    <mergeCell ref="E48:F48"/>
    <mergeCell ref="G48:H48"/>
    <mergeCell ref="B49:C49"/>
    <mergeCell ref="E49:F49"/>
    <mergeCell ref="G49:H49"/>
  </mergeCells>
  <printOptions/>
  <pageMargins left="1.25" right="1.25" top="1" bottom="1" header="0.25" footer="0.25"/>
  <pageSetup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J54"/>
  <sheetViews>
    <sheetView zoomScalePageLayoutView="0" workbookViewId="0" topLeftCell="A1">
      <selection activeCell="A3" sqref="A3:J3"/>
    </sheetView>
  </sheetViews>
  <sheetFormatPr defaultColWidth="9.140625" defaultRowHeight="15"/>
  <cols>
    <col min="1" max="1" width="23.57421875" style="2" customWidth="1"/>
    <col min="2" max="2" width="10.140625" style="2" customWidth="1"/>
    <col min="3" max="3" width="12.57421875" style="2" customWidth="1"/>
    <col min="4" max="4" width="5.00390625" style="2" customWidth="1"/>
    <col min="5" max="5" width="15.57421875" style="2" customWidth="1"/>
    <col min="6" max="6" width="6.421875" style="2" customWidth="1"/>
    <col min="7" max="7" width="4.28125" style="2" customWidth="1"/>
    <col min="8" max="8" width="14.421875" style="2" customWidth="1"/>
    <col min="9" max="9" width="15.57421875" style="2" customWidth="1"/>
    <col min="10" max="10" width="5.28125" style="2" customWidth="1"/>
    <col min="11" max="16384" width="9.140625" style="2" customWidth="1"/>
  </cols>
  <sheetData>
    <row r="1" spans="1:10" s="70" customFormat="1" ht="22.5" customHeight="1">
      <c r="A1" s="806" t="s">
        <v>807</v>
      </c>
      <c r="B1" s="806"/>
      <c r="C1" s="806"/>
      <c r="D1" s="806" t="s">
        <v>154</v>
      </c>
      <c r="E1" s="806"/>
      <c r="F1" s="806"/>
      <c r="G1" s="591" t="s">
        <v>372</v>
      </c>
      <c r="H1" s="591"/>
      <c r="I1" s="641" t="s">
        <v>818</v>
      </c>
      <c r="J1" s="642"/>
    </row>
    <row r="2" spans="1:10" ht="21" customHeight="1">
      <c r="A2" s="806"/>
      <c r="B2" s="806"/>
      <c r="C2" s="806"/>
      <c r="D2" s="806"/>
      <c r="E2" s="806"/>
      <c r="F2" s="806"/>
      <c r="G2" s="591"/>
      <c r="H2" s="591"/>
      <c r="I2" s="643"/>
      <c r="J2" s="644"/>
    </row>
    <row r="3" spans="1:10" ht="10.5" customHeight="1">
      <c r="A3" s="598" t="s">
        <v>369</v>
      </c>
      <c r="B3" s="598"/>
      <c r="C3" s="598"/>
      <c r="D3" s="598"/>
      <c r="E3" s="598"/>
      <c r="F3" s="598"/>
      <c r="G3" s="598"/>
      <c r="H3" s="598"/>
      <c r="I3" s="598"/>
      <c r="J3" s="598"/>
    </row>
    <row r="4" spans="1:10" ht="10.5" customHeight="1">
      <c r="A4" s="813" t="s">
        <v>84</v>
      </c>
      <c r="B4" s="813"/>
      <c r="C4" s="813"/>
      <c r="D4" s="813"/>
      <c r="E4" s="813"/>
      <c r="F4" s="592" t="s">
        <v>85</v>
      </c>
      <c r="G4" s="592"/>
      <c r="H4" s="592"/>
      <c r="I4" s="592"/>
      <c r="J4" s="592"/>
    </row>
    <row r="5" spans="1:10" ht="10.5" customHeight="1">
      <c r="A5" s="813" t="s">
        <v>86</v>
      </c>
      <c r="B5" s="813"/>
      <c r="C5" s="813"/>
      <c r="D5" s="813"/>
      <c r="E5" s="814" t="s">
        <v>87</v>
      </c>
      <c r="F5" s="663" t="s">
        <v>88</v>
      </c>
      <c r="G5" s="663"/>
      <c r="H5" s="815" t="s">
        <v>89</v>
      </c>
      <c r="I5" s="663" t="s">
        <v>90</v>
      </c>
      <c r="J5" s="806" t="s">
        <v>91</v>
      </c>
    </row>
    <row r="6" spans="1:10" ht="39.75" customHeight="1">
      <c r="A6" s="1" t="s">
        <v>92</v>
      </c>
      <c r="B6" s="1" t="s">
        <v>93</v>
      </c>
      <c r="C6" s="663" t="s">
        <v>94</v>
      </c>
      <c r="D6" s="663"/>
      <c r="E6" s="814"/>
      <c r="F6" s="663"/>
      <c r="G6" s="663"/>
      <c r="H6" s="816"/>
      <c r="I6" s="663"/>
      <c r="J6" s="806"/>
    </row>
    <row r="7" spans="1:10" ht="12.75" customHeight="1">
      <c r="A7" s="10" t="s">
        <v>167</v>
      </c>
      <c r="B7" s="29">
        <v>928</v>
      </c>
      <c r="C7" s="593">
        <v>1431380.3</v>
      </c>
      <c r="D7" s="593"/>
      <c r="E7" s="211"/>
      <c r="F7" s="812"/>
      <c r="G7" s="812"/>
      <c r="H7" s="211"/>
      <c r="I7" s="211"/>
      <c r="J7" s="5">
        <v>1</v>
      </c>
    </row>
    <row r="8" spans="1:10" ht="12.75" customHeight="1">
      <c r="A8" s="208"/>
      <c r="B8" s="213"/>
      <c r="C8" s="805"/>
      <c r="D8" s="805"/>
      <c r="E8" s="182"/>
      <c r="F8" s="587"/>
      <c r="G8" s="587"/>
      <c r="H8" s="182"/>
      <c r="I8" s="182"/>
      <c r="J8" s="5">
        <v>2</v>
      </c>
    </row>
    <row r="9" spans="1:10" ht="12.75" customHeight="1">
      <c r="A9" s="208"/>
      <c r="B9" s="213"/>
      <c r="C9" s="805"/>
      <c r="D9" s="805"/>
      <c r="E9" s="182"/>
      <c r="F9" s="587"/>
      <c r="G9" s="587"/>
      <c r="H9" s="182"/>
      <c r="I9" s="182"/>
      <c r="J9" s="5">
        <v>3</v>
      </c>
    </row>
    <row r="10" spans="1:10" ht="12.75" customHeight="1">
      <c r="A10" s="182"/>
      <c r="B10" s="182"/>
      <c r="C10" s="587"/>
      <c r="D10" s="587"/>
      <c r="E10" s="182"/>
      <c r="F10" s="587"/>
      <c r="G10" s="587"/>
      <c r="H10" s="182"/>
      <c r="I10" s="182"/>
      <c r="J10" s="5">
        <v>4</v>
      </c>
    </row>
    <row r="11" spans="1:10" ht="12.75" customHeight="1">
      <c r="A11" s="10" t="s">
        <v>168</v>
      </c>
      <c r="B11" s="29">
        <v>928</v>
      </c>
      <c r="C11" s="593">
        <v>823338.89</v>
      </c>
      <c r="D11" s="593"/>
      <c r="E11" s="209"/>
      <c r="F11" s="587"/>
      <c r="G11" s="587"/>
      <c r="H11" s="209"/>
      <c r="I11" s="209"/>
      <c r="J11" s="5">
        <v>5</v>
      </c>
    </row>
    <row r="12" spans="1:10" ht="12.75" customHeight="1">
      <c r="A12" s="208"/>
      <c r="B12" s="213"/>
      <c r="C12" s="805"/>
      <c r="D12" s="805"/>
      <c r="E12" s="209"/>
      <c r="F12" s="587"/>
      <c r="G12" s="587"/>
      <c r="H12" s="209"/>
      <c r="I12" s="209"/>
      <c r="J12" s="5">
        <v>6</v>
      </c>
    </row>
    <row r="13" spans="1:10" ht="12.75" customHeight="1">
      <c r="A13" s="208"/>
      <c r="B13" s="213"/>
      <c r="C13" s="805"/>
      <c r="D13" s="805"/>
      <c r="E13" s="209"/>
      <c r="F13" s="587"/>
      <c r="G13" s="587"/>
      <c r="H13" s="209"/>
      <c r="I13" s="209"/>
      <c r="J13" s="5">
        <v>7</v>
      </c>
    </row>
    <row r="14" spans="1:10" ht="12.75" customHeight="1">
      <c r="A14" s="182"/>
      <c r="B14" s="182"/>
      <c r="C14" s="587"/>
      <c r="D14" s="587"/>
      <c r="E14" s="182"/>
      <c r="F14" s="587"/>
      <c r="G14" s="587"/>
      <c r="H14" s="182"/>
      <c r="I14" s="182"/>
      <c r="J14" s="5">
        <v>8</v>
      </c>
    </row>
    <row r="15" spans="1:10" ht="12.75" customHeight="1">
      <c r="A15" s="10" t="s">
        <v>169</v>
      </c>
      <c r="B15" s="29">
        <v>928</v>
      </c>
      <c r="C15" s="593">
        <v>711091.98</v>
      </c>
      <c r="D15" s="593"/>
      <c r="E15" s="182"/>
      <c r="F15" s="587"/>
      <c r="G15" s="587"/>
      <c r="H15" s="182"/>
      <c r="I15" s="182"/>
      <c r="J15" s="5">
        <v>9</v>
      </c>
    </row>
    <row r="16" spans="1:10" ht="12.75" customHeight="1">
      <c r="A16" s="208"/>
      <c r="B16" s="213"/>
      <c r="C16" s="805"/>
      <c r="D16" s="805"/>
      <c r="E16" s="182"/>
      <c r="F16" s="587"/>
      <c r="G16" s="587"/>
      <c r="H16" s="182"/>
      <c r="I16" s="182"/>
      <c r="J16" s="5">
        <v>10</v>
      </c>
    </row>
    <row r="17" spans="1:10" ht="12.75" customHeight="1">
      <c r="A17" s="208"/>
      <c r="B17" s="213"/>
      <c r="C17" s="811"/>
      <c r="D17" s="811"/>
      <c r="E17" s="182"/>
      <c r="F17" s="587"/>
      <c r="G17" s="587"/>
      <c r="H17" s="182"/>
      <c r="I17" s="182"/>
      <c r="J17" s="5">
        <v>11</v>
      </c>
    </row>
    <row r="18" spans="1:10" ht="12.75" customHeight="1">
      <c r="A18" s="182"/>
      <c r="B18" s="182"/>
      <c r="C18" s="587"/>
      <c r="D18" s="587"/>
      <c r="E18" s="182"/>
      <c r="F18" s="587"/>
      <c r="G18" s="587"/>
      <c r="H18" s="182"/>
      <c r="I18" s="182"/>
      <c r="J18" s="5">
        <v>12</v>
      </c>
    </row>
    <row r="19" spans="1:10" ht="12.75" customHeight="1">
      <c r="A19" s="182"/>
      <c r="B19" s="182"/>
      <c r="C19" s="587"/>
      <c r="D19" s="587"/>
      <c r="E19" s="182"/>
      <c r="F19" s="587"/>
      <c r="G19" s="587"/>
      <c r="H19" s="182"/>
      <c r="I19" s="182"/>
      <c r="J19" s="5">
        <v>13</v>
      </c>
    </row>
    <row r="20" spans="1:10" ht="12.75" customHeight="1">
      <c r="A20" s="182"/>
      <c r="B20" s="182"/>
      <c r="C20" s="587"/>
      <c r="D20" s="587"/>
      <c r="E20" s="182"/>
      <c r="F20" s="587"/>
      <c r="G20" s="587"/>
      <c r="H20" s="182"/>
      <c r="I20" s="182"/>
      <c r="J20" s="5">
        <v>14</v>
      </c>
    </row>
    <row r="21" spans="1:10" ht="12.75" customHeight="1">
      <c r="A21" s="182"/>
      <c r="B21" s="182"/>
      <c r="C21" s="587"/>
      <c r="D21" s="587"/>
      <c r="E21" s="182"/>
      <c r="F21" s="587"/>
      <c r="G21" s="587"/>
      <c r="H21" s="182"/>
      <c r="I21" s="182"/>
      <c r="J21" s="5">
        <v>15</v>
      </c>
    </row>
    <row r="22" spans="1:10" ht="12.75" customHeight="1">
      <c r="A22" s="182"/>
      <c r="B22" s="182"/>
      <c r="C22" s="587"/>
      <c r="D22" s="587"/>
      <c r="E22" s="182"/>
      <c r="F22" s="587"/>
      <c r="G22" s="587"/>
      <c r="H22" s="182"/>
      <c r="I22" s="182"/>
      <c r="J22" s="5">
        <v>16</v>
      </c>
    </row>
    <row r="23" spans="1:10" ht="12.75" customHeight="1">
      <c r="A23" s="182"/>
      <c r="B23" s="182"/>
      <c r="C23" s="587"/>
      <c r="D23" s="587"/>
      <c r="E23" s="182"/>
      <c r="F23" s="587"/>
      <c r="G23" s="587"/>
      <c r="H23" s="182"/>
      <c r="I23" s="182"/>
      <c r="J23" s="5">
        <v>17</v>
      </c>
    </row>
    <row r="24" spans="1:10" ht="12.75" customHeight="1">
      <c r="A24" s="182"/>
      <c r="B24" s="182"/>
      <c r="C24" s="587"/>
      <c r="D24" s="587"/>
      <c r="E24" s="182"/>
      <c r="F24" s="587"/>
      <c r="G24" s="587"/>
      <c r="H24" s="182"/>
      <c r="I24" s="182"/>
      <c r="J24" s="5">
        <v>18</v>
      </c>
    </row>
    <row r="25" spans="1:10" ht="12.75" customHeight="1">
      <c r="A25" s="182"/>
      <c r="B25" s="182"/>
      <c r="C25" s="587"/>
      <c r="D25" s="587"/>
      <c r="E25" s="182"/>
      <c r="F25" s="587"/>
      <c r="G25" s="587"/>
      <c r="H25" s="182"/>
      <c r="I25" s="182"/>
      <c r="J25" s="5">
        <v>19</v>
      </c>
    </row>
    <row r="26" spans="1:10" ht="12.75" customHeight="1">
      <c r="A26" s="182"/>
      <c r="B26" s="182"/>
      <c r="C26" s="587"/>
      <c r="D26" s="587"/>
      <c r="E26" s="182"/>
      <c r="F26" s="587"/>
      <c r="G26" s="587"/>
      <c r="H26" s="182"/>
      <c r="I26" s="182"/>
      <c r="J26" s="5">
        <v>20</v>
      </c>
    </row>
    <row r="27" spans="1:10" ht="12.75" customHeight="1">
      <c r="A27" s="182"/>
      <c r="B27" s="182"/>
      <c r="C27" s="587"/>
      <c r="D27" s="587"/>
      <c r="E27" s="182"/>
      <c r="F27" s="587"/>
      <c r="G27" s="587"/>
      <c r="H27" s="182"/>
      <c r="I27" s="182"/>
      <c r="J27" s="5">
        <v>21</v>
      </c>
    </row>
    <row r="28" spans="1:10" ht="12.75" customHeight="1">
      <c r="A28" s="182"/>
      <c r="B28" s="182"/>
      <c r="C28" s="587"/>
      <c r="D28" s="587"/>
      <c r="E28" s="182"/>
      <c r="F28" s="587"/>
      <c r="G28" s="587"/>
      <c r="H28" s="182"/>
      <c r="I28" s="182"/>
      <c r="J28" s="5">
        <v>22</v>
      </c>
    </row>
    <row r="29" spans="1:10" ht="12.75" customHeight="1">
      <c r="A29" s="182"/>
      <c r="B29" s="182"/>
      <c r="C29" s="587"/>
      <c r="D29" s="587"/>
      <c r="E29" s="182"/>
      <c r="F29" s="587"/>
      <c r="G29" s="587"/>
      <c r="H29" s="182"/>
      <c r="I29" s="182"/>
      <c r="J29" s="5">
        <v>23</v>
      </c>
    </row>
    <row r="30" spans="1:10" ht="12.75" customHeight="1">
      <c r="A30" s="182"/>
      <c r="B30" s="182"/>
      <c r="C30" s="587"/>
      <c r="D30" s="587"/>
      <c r="E30" s="182"/>
      <c r="F30" s="587"/>
      <c r="G30" s="587"/>
      <c r="H30" s="182"/>
      <c r="I30" s="182"/>
      <c r="J30" s="5">
        <v>24</v>
      </c>
    </row>
    <row r="31" spans="1:10" ht="12.75" customHeight="1">
      <c r="A31" s="182"/>
      <c r="B31" s="182"/>
      <c r="C31" s="587"/>
      <c r="D31" s="587"/>
      <c r="E31" s="182"/>
      <c r="F31" s="587"/>
      <c r="G31" s="587"/>
      <c r="H31" s="182"/>
      <c r="I31" s="182"/>
      <c r="J31" s="5">
        <v>25</v>
      </c>
    </row>
    <row r="32" spans="1:10" ht="12.75" customHeight="1">
      <c r="A32" s="182"/>
      <c r="B32" s="182"/>
      <c r="C32" s="587"/>
      <c r="D32" s="587"/>
      <c r="E32" s="182"/>
      <c r="F32" s="587"/>
      <c r="G32" s="587"/>
      <c r="H32" s="182"/>
      <c r="I32" s="182"/>
      <c r="J32" s="5">
        <v>26</v>
      </c>
    </row>
    <row r="33" spans="1:10" ht="12.75" customHeight="1">
      <c r="A33" s="182"/>
      <c r="B33" s="182"/>
      <c r="C33" s="587"/>
      <c r="D33" s="587"/>
      <c r="E33" s="182"/>
      <c r="F33" s="587"/>
      <c r="G33" s="587"/>
      <c r="H33" s="182"/>
      <c r="I33" s="182"/>
      <c r="J33" s="5">
        <v>27</v>
      </c>
    </row>
    <row r="34" spans="1:10" ht="12.75" customHeight="1">
      <c r="A34" s="182"/>
      <c r="B34" s="182"/>
      <c r="C34" s="587"/>
      <c r="D34" s="587"/>
      <c r="E34" s="182"/>
      <c r="F34" s="587"/>
      <c r="G34" s="587"/>
      <c r="H34" s="182"/>
      <c r="I34" s="182"/>
      <c r="J34" s="5">
        <v>28</v>
      </c>
    </row>
    <row r="35" spans="1:10" ht="12.75" customHeight="1">
      <c r="A35" s="182"/>
      <c r="B35" s="182"/>
      <c r="C35" s="587"/>
      <c r="D35" s="587"/>
      <c r="E35" s="182"/>
      <c r="F35" s="587"/>
      <c r="G35" s="587"/>
      <c r="H35" s="182"/>
      <c r="I35" s="182"/>
      <c r="J35" s="5">
        <v>29</v>
      </c>
    </row>
    <row r="36" spans="1:10" ht="12.75" customHeight="1">
      <c r="A36" s="182"/>
      <c r="B36" s="182"/>
      <c r="C36" s="587"/>
      <c r="D36" s="587"/>
      <c r="E36" s="182"/>
      <c r="F36" s="587"/>
      <c r="G36" s="587"/>
      <c r="H36" s="182"/>
      <c r="I36" s="182"/>
      <c r="J36" s="5">
        <v>30</v>
      </c>
    </row>
    <row r="37" spans="1:10" ht="12.75" customHeight="1">
      <c r="A37" s="182"/>
      <c r="B37" s="182"/>
      <c r="C37" s="587"/>
      <c r="D37" s="587"/>
      <c r="E37" s="182"/>
      <c r="F37" s="587"/>
      <c r="G37" s="587"/>
      <c r="H37" s="182"/>
      <c r="I37" s="182"/>
      <c r="J37" s="5">
        <v>31</v>
      </c>
    </row>
    <row r="38" spans="1:10" ht="12.75" customHeight="1">
      <c r="A38" s="182"/>
      <c r="B38" s="182"/>
      <c r="C38" s="587"/>
      <c r="D38" s="587"/>
      <c r="E38" s="182"/>
      <c r="F38" s="587"/>
      <c r="G38" s="587"/>
      <c r="H38" s="182"/>
      <c r="I38" s="182"/>
      <c r="J38" s="5">
        <v>32</v>
      </c>
    </row>
    <row r="39" spans="1:10" ht="12.75" customHeight="1">
      <c r="A39" s="182"/>
      <c r="B39" s="182"/>
      <c r="C39" s="587"/>
      <c r="D39" s="587"/>
      <c r="E39" s="182"/>
      <c r="F39" s="587"/>
      <c r="G39" s="587"/>
      <c r="H39" s="182"/>
      <c r="I39" s="182"/>
      <c r="J39" s="5">
        <v>33</v>
      </c>
    </row>
    <row r="40" spans="1:10" ht="12.75" customHeight="1">
      <c r="A40" s="182"/>
      <c r="B40" s="182"/>
      <c r="C40" s="587"/>
      <c r="D40" s="587"/>
      <c r="E40" s="182"/>
      <c r="F40" s="587"/>
      <c r="G40" s="587"/>
      <c r="H40" s="182"/>
      <c r="I40" s="182"/>
      <c r="J40" s="5">
        <v>34</v>
      </c>
    </row>
    <row r="41" spans="1:10" ht="12.75" customHeight="1">
      <c r="A41" s="182"/>
      <c r="B41" s="182"/>
      <c r="C41" s="587"/>
      <c r="D41" s="587"/>
      <c r="E41" s="182"/>
      <c r="F41" s="587"/>
      <c r="G41" s="587"/>
      <c r="H41" s="182"/>
      <c r="I41" s="182"/>
      <c r="J41" s="5">
        <v>35</v>
      </c>
    </row>
    <row r="42" spans="1:10" ht="12.75" customHeight="1">
      <c r="A42" s="182"/>
      <c r="B42" s="182"/>
      <c r="C42" s="587"/>
      <c r="D42" s="587"/>
      <c r="E42" s="182"/>
      <c r="F42" s="587"/>
      <c r="G42" s="587"/>
      <c r="H42" s="182"/>
      <c r="I42" s="182"/>
      <c r="J42" s="5">
        <v>36</v>
      </c>
    </row>
    <row r="43" spans="1:10" ht="12.75" customHeight="1">
      <c r="A43" s="182"/>
      <c r="B43" s="182"/>
      <c r="C43" s="587"/>
      <c r="D43" s="587"/>
      <c r="E43" s="182"/>
      <c r="F43" s="587"/>
      <c r="G43" s="587"/>
      <c r="H43" s="182"/>
      <c r="I43" s="182"/>
      <c r="J43" s="5">
        <v>37</v>
      </c>
    </row>
    <row r="44" spans="1:10" ht="12.75" customHeight="1">
      <c r="A44" s="182"/>
      <c r="B44" s="182"/>
      <c r="C44" s="587"/>
      <c r="D44" s="587"/>
      <c r="E44" s="182"/>
      <c r="F44" s="587"/>
      <c r="G44" s="587"/>
      <c r="H44" s="182"/>
      <c r="I44" s="182"/>
      <c r="J44" s="5">
        <v>38</v>
      </c>
    </row>
    <row r="45" spans="1:10" ht="12.75" customHeight="1">
      <c r="A45" s="182"/>
      <c r="B45" s="182"/>
      <c r="C45" s="587"/>
      <c r="D45" s="587"/>
      <c r="E45" s="182"/>
      <c r="F45" s="587"/>
      <c r="G45" s="587"/>
      <c r="H45" s="182"/>
      <c r="I45" s="182"/>
      <c r="J45" s="5">
        <v>39</v>
      </c>
    </row>
    <row r="46" spans="1:10" ht="12.75" customHeight="1">
      <c r="A46" s="182"/>
      <c r="B46" s="182"/>
      <c r="C46" s="587"/>
      <c r="D46" s="587"/>
      <c r="E46" s="182"/>
      <c r="F46" s="587"/>
      <c r="G46" s="587"/>
      <c r="H46" s="182"/>
      <c r="I46" s="182"/>
      <c r="J46" s="5">
        <v>40</v>
      </c>
    </row>
    <row r="47" spans="1:10" ht="12.75" customHeight="1">
      <c r="A47" s="182"/>
      <c r="B47" s="182"/>
      <c r="C47" s="587"/>
      <c r="D47" s="587"/>
      <c r="E47" s="182"/>
      <c r="F47" s="587"/>
      <c r="G47" s="587"/>
      <c r="H47" s="182"/>
      <c r="I47" s="182"/>
      <c r="J47" s="5">
        <v>41</v>
      </c>
    </row>
    <row r="48" spans="1:10" ht="12.75" customHeight="1">
      <c r="A48" s="182"/>
      <c r="B48" s="182"/>
      <c r="C48" s="587"/>
      <c r="D48" s="587"/>
      <c r="E48" s="182"/>
      <c r="F48" s="587"/>
      <c r="G48" s="587"/>
      <c r="H48" s="182"/>
      <c r="I48" s="182"/>
      <c r="J48" s="5">
        <v>42</v>
      </c>
    </row>
    <row r="49" spans="1:10" ht="12.75" customHeight="1">
      <c r="A49" s="182"/>
      <c r="B49" s="182"/>
      <c r="C49" s="587"/>
      <c r="D49" s="587"/>
      <c r="E49" s="182"/>
      <c r="F49" s="587"/>
      <c r="G49" s="587"/>
      <c r="H49" s="182"/>
      <c r="I49" s="182"/>
      <c r="J49" s="5">
        <v>43</v>
      </c>
    </row>
    <row r="50" spans="1:10" ht="12.75" customHeight="1">
      <c r="A50" s="182"/>
      <c r="B50" s="182"/>
      <c r="C50" s="587"/>
      <c r="D50" s="587"/>
      <c r="E50" s="182"/>
      <c r="F50" s="587"/>
      <c r="G50" s="587"/>
      <c r="H50" s="182"/>
      <c r="I50" s="182"/>
      <c r="J50" s="5">
        <v>44</v>
      </c>
    </row>
    <row r="51" spans="1:10" ht="66.75" customHeight="1">
      <c r="A51" s="182"/>
      <c r="B51" s="182"/>
      <c r="C51" s="587"/>
      <c r="D51" s="587"/>
      <c r="E51" s="182"/>
      <c r="F51" s="587"/>
      <c r="G51" s="587"/>
      <c r="H51" s="182"/>
      <c r="I51" s="182"/>
      <c r="J51" s="11">
        <v>45</v>
      </c>
    </row>
    <row r="52" spans="1:10" ht="13.5" customHeight="1">
      <c r="A52" s="214"/>
      <c r="B52" s="182"/>
      <c r="C52" s="593">
        <f>SUM(C7:D51)</f>
        <v>2965811.17</v>
      </c>
      <c r="D52" s="593"/>
      <c r="E52" s="209"/>
      <c r="F52" s="587"/>
      <c r="G52" s="587"/>
      <c r="H52" s="212"/>
      <c r="I52" s="209"/>
      <c r="J52" s="5">
        <v>46</v>
      </c>
    </row>
    <row r="54" ht="12.75">
      <c r="A54" s="8" t="s">
        <v>800</v>
      </c>
    </row>
  </sheetData>
  <sheetProtection/>
  <mergeCells count="106">
    <mergeCell ref="C7:D7"/>
    <mergeCell ref="F7:G7"/>
    <mergeCell ref="C8:D8"/>
    <mergeCell ref="F8:G8"/>
    <mergeCell ref="C9:D9"/>
    <mergeCell ref="F9:G9"/>
    <mergeCell ref="A1:C2"/>
    <mergeCell ref="D1:F2"/>
    <mergeCell ref="G1:H2"/>
    <mergeCell ref="A3:J3"/>
    <mergeCell ref="A4:E4"/>
    <mergeCell ref="F4:J4"/>
    <mergeCell ref="A5:D5"/>
    <mergeCell ref="E5:E6"/>
    <mergeCell ref="F5:G6"/>
    <mergeCell ref="I5:I6"/>
    <mergeCell ref="J5:J6"/>
    <mergeCell ref="C6:D6"/>
    <mergeCell ref="H5:H6"/>
    <mergeCell ref="I1:J2"/>
    <mergeCell ref="C13:D13"/>
    <mergeCell ref="F13:G13"/>
    <mergeCell ref="C14:D14"/>
    <mergeCell ref="F14:G14"/>
    <mergeCell ref="C15:D15"/>
    <mergeCell ref="F15:G15"/>
    <mergeCell ref="C10:D10"/>
    <mergeCell ref="F10:G10"/>
    <mergeCell ref="C11:D11"/>
    <mergeCell ref="F11:G11"/>
    <mergeCell ref="C12:D12"/>
    <mergeCell ref="F12:G12"/>
    <mergeCell ref="C19:D19"/>
    <mergeCell ref="F19:G19"/>
    <mergeCell ref="C20:D20"/>
    <mergeCell ref="F20:G20"/>
    <mergeCell ref="C21:D21"/>
    <mergeCell ref="F21:G21"/>
    <mergeCell ref="C16:D16"/>
    <mergeCell ref="F16:G16"/>
    <mergeCell ref="C17:D17"/>
    <mergeCell ref="F17:G17"/>
    <mergeCell ref="C18:D18"/>
    <mergeCell ref="F18:G18"/>
    <mergeCell ref="C25:D25"/>
    <mergeCell ref="F25:G25"/>
    <mergeCell ref="C26:D26"/>
    <mergeCell ref="F26:G26"/>
    <mergeCell ref="C27:D27"/>
    <mergeCell ref="F27:G27"/>
    <mergeCell ref="C22:D22"/>
    <mergeCell ref="F22:G22"/>
    <mergeCell ref="C23:D23"/>
    <mergeCell ref="F23:G23"/>
    <mergeCell ref="C24:D24"/>
    <mergeCell ref="F24:G24"/>
    <mergeCell ref="C31:D31"/>
    <mergeCell ref="F31:G31"/>
    <mergeCell ref="C32:D32"/>
    <mergeCell ref="F32:G32"/>
    <mergeCell ref="C33:D33"/>
    <mergeCell ref="F33:G33"/>
    <mergeCell ref="C28:D28"/>
    <mergeCell ref="F28:G28"/>
    <mergeCell ref="C29:D29"/>
    <mergeCell ref="F29:G29"/>
    <mergeCell ref="C30:D30"/>
    <mergeCell ref="F30:G30"/>
    <mergeCell ref="C37:D37"/>
    <mergeCell ref="F37:G37"/>
    <mergeCell ref="C38:D38"/>
    <mergeCell ref="F38:G38"/>
    <mergeCell ref="C39:D39"/>
    <mergeCell ref="F39:G39"/>
    <mergeCell ref="C34:D34"/>
    <mergeCell ref="F34:G34"/>
    <mergeCell ref="C35:D35"/>
    <mergeCell ref="F35:G35"/>
    <mergeCell ref="C36:D36"/>
    <mergeCell ref="F36:G36"/>
    <mergeCell ref="C43:D43"/>
    <mergeCell ref="F43:G43"/>
    <mergeCell ref="C44:D44"/>
    <mergeCell ref="F44:G44"/>
    <mergeCell ref="C45:D45"/>
    <mergeCell ref="F45:G45"/>
    <mergeCell ref="C40:D40"/>
    <mergeCell ref="F40:G40"/>
    <mergeCell ref="C41:D41"/>
    <mergeCell ref="F41:G41"/>
    <mergeCell ref="C42:D42"/>
    <mergeCell ref="F42:G42"/>
    <mergeCell ref="C52:D52"/>
    <mergeCell ref="F52:G52"/>
    <mergeCell ref="C49:D49"/>
    <mergeCell ref="F49:G49"/>
    <mergeCell ref="C50:D50"/>
    <mergeCell ref="F50:G50"/>
    <mergeCell ref="C51:D51"/>
    <mergeCell ref="F51:G51"/>
    <mergeCell ref="C46:D46"/>
    <mergeCell ref="F46:G46"/>
    <mergeCell ref="C47:D47"/>
    <mergeCell ref="F47:G47"/>
    <mergeCell ref="C48:D48"/>
    <mergeCell ref="F48:G48"/>
  </mergeCells>
  <printOptions/>
  <pageMargins left="1.25" right="1.25" top="1" bottom="1" header="0.25" footer="0.2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D36"/>
  <sheetViews>
    <sheetView zoomScalePageLayoutView="0" workbookViewId="0" topLeftCell="A10">
      <selection activeCell="A13" sqref="A13:D13"/>
    </sheetView>
  </sheetViews>
  <sheetFormatPr defaultColWidth="9.140625" defaultRowHeight="15"/>
  <cols>
    <col min="1" max="1" width="35.8515625" style="0" customWidth="1"/>
    <col min="2" max="4" width="28.00390625" style="0" customWidth="1"/>
  </cols>
  <sheetData>
    <row r="1" spans="1:4" ht="15">
      <c r="A1" s="233" t="s">
        <v>805</v>
      </c>
      <c r="B1" s="234"/>
      <c r="C1" s="234"/>
      <c r="D1" s="234"/>
    </row>
    <row r="2" spans="1:4" ht="15.75" thickBot="1">
      <c r="A2" s="233"/>
      <c r="B2" s="234"/>
      <c r="C2" s="234"/>
      <c r="D2" s="234"/>
    </row>
    <row r="3" spans="1:4" ht="15.75" thickBot="1">
      <c r="A3" s="448" t="s">
        <v>733</v>
      </c>
      <c r="B3" s="449"/>
      <c r="C3" s="449"/>
      <c r="D3" s="450"/>
    </row>
    <row r="4" spans="1:4" ht="51" customHeight="1" thickBot="1">
      <c r="A4" s="451" t="s">
        <v>806</v>
      </c>
      <c r="B4" s="452"/>
      <c r="C4" s="453" t="s">
        <v>814</v>
      </c>
      <c r="D4" s="454"/>
    </row>
    <row r="5" spans="1:4" ht="25.5" customHeight="1" thickBot="1">
      <c r="A5" s="451" t="s">
        <v>753</v>
      </c>
      <c r="B5" s="455"/>
      <c r="C5" s="455"/>
      <c r="D5" s="452"/>
    </row>
    <row r="6" spans="1:4" ht="38.25" customHeight="1" thickBot="1">
      <c r="A6" s="451" t="s">
        <v>754</v>
      </c>
      <c r="B6" s="455"/>
      <c r="C6" s="455"/>
      <c r="D6" s="452"/>
    </row>
    <row r="7" spans="1:4" ht="38.25" customHeight="1" thickBot="1">
      <c r="A7" s="456" t="s">
        <v>755</v>
      </c>
      <c r="B7" s="457"/>
      <c r="C7" s="456" t="s">
        <v>756</v>
      </c>
      <c r="D7" s="457"/>
    </row>
    <row r="8" spans="1:4" ht="38.25" customHeight="1" thickBot="1">
      <c r="A8" s="451" t="s">
        <v>757</v>
      </c>
      <c r="B8" s="458"/>
      <c r="C8" s="458"/>
      <c r="D8" s="452"/>
    </row>
    <row r="9" spans="1:4" ht="25.5">
      <c r="A9" s="235" t="s">
        <v>734</v>
      </c>
      <c r="B9" s="459" t="s">
        <v>735</v>
      </c>
      <c r="C9" s="460"/>
      <c r="D9" s="225" t="s">
        <v>737</v>
      </c>
    </row>
    <row r="10" spans="1:4" ht="25.5" customHeight="1">
      <c r="A10" s="236" t="s">
        <v>758</v>
      </c>
      <c r="B10" s="461" t="s">
        <v>736</v>
      </c>
      <c r="C10" s="462"/>
      <c r="D10" s="226" t="s">
        <v>738</v>
      </c>
    </row>
    <row r="11" spans="1:4" ht="15.75" thickBot="1">
      <c r="A11" s="237"/>
      <c r="B11" s="463"/>
      <c r="C11" s="464"/>
      <c r="D11" s="359">
        <v>42599</v>
      </c>
    </row>
    <row r="12" spans="1:4" ht="15.75" thickBot="1">
      <c r="A12" s="465"/>
      <c r="B12" s="466"/>
      <c r="C12" s="466"/>
      <c r="D12" s="467"/>
    </row>
    <row r="13" spans="1:4" ht="15">
      <c r="A13" s="445" t="s">
        <v>739</v>
      </c>
      <c r="B13" s="446"/>
      <c r="C13" s="446"/>
      <c r="D13" s="447"/>
    </row>
    <row r="14" spans="1:4" ht="78" customHeight="1">
      <c r="A14" s="471" t="s">
        <v>740</v>
      </c>
      <c r="B14" s="472"/>
      <c r="C14" s="472"/>
      <c r="D14" s="473"/>
    </row>
    <row r="15" spans="1:4" ht="15">
      <c r="A15" s="474" t="s">
        <v>741</v>
      </c>
      <c r="B15" s="472"/>
      <c r="C15" s="472"/>
      <c r="D15" s="473"/>
    </row>
    <row r="16" spans="1:4" ht="29.25" customHeight="1">
      <c r="A16" s="468" t="s">
        <v>759</v>
      </c>
      <c r="B16" s="469"/>
      <c r="C16" s="469"/>
      <c r="D16" s="470"/>
    </row>
    <row r="17" spans="1:4" ht="19.5" customHeight="1">
      <c r="A17" s="468" t="s">
        <v>760</v>
      </c>
      <c r="B17" s="469"/>
      <c r="C17" s="469"/>
      <c r="D17" s="470"/>
    </row>
    <row r="18" spans="1:4" ht="29.25" customHeight="1">
      <c r="A18" s="468" t="s">
        <v>769</v>
      </c>
      <c r="B18" s="469"/>
      <c r="C18" s="469"/>
      <c r="D18" s="470"/>
    </row>
    <row r="19" spans="1:4" ht="15">
      <c r="A19" s="468" t="s">
        <v>743</v>
      </c>
      <c r="B19" s="469"/>
      <c r="C19" s="469"/>
      <c r="D19" s="470"/>
    </row>
    <row r="20" spans="1:4" ht="19.5" customHeight="1">
      <c r="A20" s="468" t="s">
        <v>761</v>
      </c>
      <c r="B20" s="469"/>
      <c r="C20" s="469"/>
      <c r="D20" s="470"/>
    </row>
    <row r="21" spans="1:4" ht="19.5" customHeight="1">
      <c r="A21" s="468" t="s">
        <v>762</v>
      </c>
      <c r="B21" s="469"/>
      <c r="C21" s="469"/>
      <c r="D21" s="470"/>
    </row>
    <row r="22" spans="1:4" ht="15">
      <c r="A22" s="468" t="s">
        <v>763</v>
      </c>
      <c r="B22" s="469"/>
      <c r="C22" s="469"/>
      <c r="D22" s="470"/>
    </row>
    <row r="23" spans="1:4" ht="19.5" customHeight="1">
      <c r="A23" s="468" t="s">
        <v>744</v>
      </c>
      <c r="B23" s="469"/>
      <c r="C23" s="469"/>
      <c r="D23" s="470"/>
    </row>
    <row r="24" spans="1:4" ht="19.5" customHeight="1">
      <c r="A24" s="468" t="s">
        <v>764</v>
      </c>
      <c r="B24" s="469"/>
      <c r="C24" s="469"/>
      <c r="D24" s="470"/>
    </row>
    <row r="25" spans="1:4" ht="19.5" customHeight="1">
      <c r="A25" s="468" t="s">
        <v>765</v>
      </c>
      <c r="B25" s="469"/>
      <c r="C25" s="469"/>
      <c r="D25" s="470"/>
    </row>
    <row r="26" spans="1:4" ht="29.25" customHeight="1">
      <c r="A26" s="468" t="s">
        <v>742</v>
      </c>
      <c r="B26" s="469"/>
      <c r="C26" s="469"/>
      <c r="D26" s="470"/>
    </row>
    <row r="27" spans="1:4" ht="19.5" customHeight="1">
      <c r="A27" s="468" t="s">
        <v>745</v>
      </c>
      <c r="B27" s="469"/>
      <c r="C27" s="469"/>
      <c r="D27" s="470"/>
    </row>
    <row r="28" spans="1:4" ht="15">
      <c r="A28" s="468" t="s">
        <v>746</v>
      </c>
      <c r="B28" s="469"/>
      <c r="C28" s="469"/>
      <c r="D28" s="470"/>
    </row>
    <row r="29" spans="1:4" ht="19.5" customHeight="1">
      <c r="A29" s="468" t="s">
        <v>768</v>
      </c>
      <c r="B29" s="469"/>
      <c r="C29" s="469"/>
      <c r="D29" s="470"/>
    </row>
    <row r="30" spans="1:4" ht="15">
      <c r="A30" s="468" t="s">
        <v>766</v>
      </c>
      <c r="B30" s="469"/>
      <c r="C30" s="469"/>
      <c r="D30" s="470"/>
    </row>
    <row r="31" spans="1:4" ht="15.75" thickBot="1">
      <c r="A31" s="484" t="s">
        <v>767</v>
      </c>
      <c r="B31" s="485"/>
      <c r="C31" s="485"/>
      <c r="D31" s="486"/>
    </row>
    <row r="32" spans="1:4" ht="15">
      <c r="A32" s="227" t="s">
        <v>747</v>
      </c>
      <c r="B32" s="475" t="s">
        <v>749</v>
      </c>
      <c r="C32" s="476"/>
      <c r="D32" s="229" t="s">
        <v>750</v>
      </c>
    </row>
    <row r="33" spans="1:4" ht="15.75" thickBot="1">
      <c r="A33" s="228" t="s">
        <v>748</v>
      </c>
      <c r="B33" s="477"/>
      <c r="C33" s="478"/>
      <c r="D33" s="230" t="s">
        <v>738</v>
      </c>
    </row>
    <row r="34" spans="1:4" ht="15">
      <c r="A34" s="227" t="s">
        <v>751</v>
      </c>
      <c r="B34" s="477"/>
      <c r="C34" s="478"/>
      <c r="D34" s="231"/>
    </row>
    <row r="35" spans="1:4" ht="15.75" thickBot="1">
      <c r="A35" s="228" t="s">
        <v>752</v>
      </c>
      <c r="B35" s="479"/>
      <c r="C35" s="480"/>
      <c r="D35" s="232"/>
    </row>
    <row r="36" spans="1:4" ht="88.5" customHeight="1" thickBot="1">
      <c r="A36" s="481" t="s">
        <v>809</v>
      </c>
      <c r="B36" s="482"/>
      <c r="C36" s="482"/>
      <c r="D36" s="483"/>
    </row>
  </sheetData>
  <sheetProtection/>
  <mergeCells count="33">
    <mergeCell ref="B32:C35"/>
    <mergeCell ref="A36:D36"/>
    <mergeCell ref="A25:D25"/>
    <mergeCell ref="A27:D27"/>
    <mergeCell ref="A28:D28"/>
    <mergeCell ref="A29:D29"/>
    <mergeCell ref="A30:D30"/>
    <mergeCell ref="A31:D31"/>
    <mergeCell ref="A24:D24"/>
    <mergeCell ref="A14:D14"/>
    <mergeCell ref="A15:D15"/>
    <mergeCell ref="A26:D26"/>
    <mergeCell ref="A19:D19"/>
    <mergeCell ref="A16:D16"/>
    <mergeCell ref="A17:D17"/>
    <mergeCell ref="A18:D18"/>
    <mergeCell ref="A20:D20"/>
    <mergeCell ref="A21:D21"/>
    <mergeCell ref="A22:D22"/>
    <mergeCell ref="A23:D23"/>
    <mergeCell ref="A13:D13"/>
    <mergeCell ref="A3:D3"/>
    <mergeCell ref="A4:B4"/>
    <mergeCell ref="C4:D4"/>
    <mergeCell ref="A5:D5"/>
    <mergeCell ref="A6:D6"/>
    <mergeCell ref="A7:B7"/>
    <mergeCell ref="C7:D7"/>
    <mergeCell ref="A8:D8"/>
    <mergeCell ref="B9:C9"/>
    <mergeCell ref="B10:C10"/>
    <mergeCell ref="B11:C11"/>
    <mergeCell ref="A12:D12"/>
  </mergeCells>
  <printOptions/>
  <pageMargins left="0.7" right="0.7" top="0.75" bottom="0.75" header="0.3" footer="0.3"/>
  <pageSetup fitToHeight="1" fitToWidth="1" horizontalDpi="600" verticalDpi="600" orientation="portrait" scale="74" r:id="rId2"/>
  <drawing r:id="rId1"/>
</worksheet>
</file>

<file path=xl/worksheets/sheet20.xml><?xml version="1.0" encoding="utf-8"?>
<worksheet xmlns="http://schemas.openxmlformats.org/spreadsheetml/2006/main" xmlns:r="http://schemas.openxmlformats.org/officeDocument/2006/relationships">
  <dimension ref="A1:M46"/>
  <sheetViews>
    <sheetView zoomScalePageLayoutView="0" workbookViewId="0" topLeftCell="A1">
      <selection activeCell="F50" sqref="F50"/>
    </sheetView>
  </sheetViews>
  <sheetFormatPr defaultColWidth="9.140625" defaultRowHeight="15"/>
  <cols>
    <col min="1" max="1" width="4.7109375" style="2" customWidth="1"/>
    <col min="2" max="2" width="17.57421875" style="2" customWidth="1"/>
    <col min="3" max="3" width="6.00390625" style="2" customWidth="1"/>
    <col min="4" max="4" width="11.140625" style="2" customWidth="1"/>
    <col min="5" max="5" width="15.140625" style="2" customWidth="1"/>
    <col min="6" max="6" width="17.00390625" style="2" customWidth="1"/>
    <col min="7" max="7" width="0.85546875" style="2" customWidth="1"/>
    <col min="8" max="8" width="14.421875" style="2" customWidth="1"/>
    <col min="9" max="9" width="5.8515625" style="2" customWidth="1"/>
    <col min="10" max="10" width="10.00390625" style="2" customWidth="1"/>
    <col min="11" max="11" width="1.421875" style="2" customWidth="1"/>
    <col min="12" max="12" width="12.7109375" style="2" customWidth="1"/>
    <col min="13" max="13" width="5.00390625" style="2" customWidth="1"/>
    <col min="14" max="16384" width="9.140625" style="2" customWidth="1"/>
  </cols>
  <sheetData>
    <row r="1" spans="1:13" s="70" customFormat="1" ht="22.5" customHeight="1">
      <c r="A1" s="620" t="s">
        <v>807</v>
      </c>
      <c r="B1" s="621"/>
      <c r="C1" s="622"/>
      <c r="D1" s="806" t="s">
        <v>154</v>
      </c>
      <c r="E1" s="806"/>
      <c r="F1" s="824" t="s">
        <v>373</v>
      </c>
      <c r="G1" s="825"/>
      <c r="H1" s="826"/>
      <c r="I1" s="829" t="s">
        <v>818</v>
      </c>
      <c r="J1" s="829"/>
      <c r="K1" s="829"/>
      <c r="L1" s="829"/>
      <c r="M1" s="830"/>
    </row>
    <row r="2" spans="1:13" ht="21" customHeight="1">
      <c r="A2" s="623"/>
      <c r="B2" s="624"/>
      <c r="C2" s="625"/>
      <c r="D2" s="806"/>
      <c r="E2" s="806"/>
      <c r="F2" s="665"/>
      <c r="G2" s="827"/>
      <c r="H2" s="828"/>
      <c r="I2" s="831"/>
      <c r="J2" s="831"/>
      <c r="K2" s="831"/>
      <c r="L2" s="831"/>
      <c r="M2" s="644"/>
    </row>
    <row r="3" spans="1:13" s="69" customFormat="1" ht="15.75" customHeight="1">
      <c r="A3" s="649" t="s">
        <v>166</v>
      </c>
      <c r="B3" s="650"/>
      <c r="C3" s="650"/>
      <c r="D3" s="650"/>
      <c r="E3" s="650"/>
      <c r="F3" s="650"/>
      <c r="G3" s="650"/>
      <c r="H3" s="650"/>
      <c r="I3" s="650"/>
      <c r="J3" s="650"/>
      <c r="K3" s="650"/>
      <c r="L3" s="650"/>
      <c r="M3" s="651"/>
    </row>
    <row r="4" spans="1:13" s="76" customFormat="1" ht="22.5" customHeight="1">
      <c r="A4" s="818" t="s">
        <v>163</v>
      </c>
      <c r="B4" s="820" t="s">
        <v>164</v>
      </c>
      <c r="C4" s="820" t="s">
        <v>165</v>
      </c>
      <c r="D4" s="822"/>
      <c r="E4" s="814" t="s">
        <v>101</v>
      </c>
      <c r="F4" s="832" t="s">
        <v>102</v>
      </c>
      <c r="G4" s="833"/>
      <c r="H4" s="814" t="s">
        <v>103</v>
      </c>
      <c r="I4" s="814"/>
      <c r="J4" s="814"/>
      <c r="K4" s="832" t="s">
        <v>161</v>
      </c>
      <c r="L4" s="833"/>
      <c r="M4" s="814" t="s">
        <v>49</v>
      </c>
    </row>
    <row r="5" spans="1:13" s="76" customFormat="1" ht="30" customHeight="1">
      <c r="A5" s="819"/>
      <c r="B5" s="821"/>
      <c r="C5" s="821"/>
      <c r="D5" s="823"/>
      <c r="E5" s="814"/>
      <c r="F5" s="834"/>
      <c r="G5" s="835"/>
      <c r="H5" s="65" t="s">
        <v>104</v>
      </c>
      <c r="I5" s="814" t="s">
        <v>162</v>
      </c>
      <c r="J5" s="814"/>
      <c r="K5" s="834"/>
      <c r="L5" s="835"/>
      <c r="M5" s="814"/>
    </row>
    <row r="6" spans="1:13" ht="12.75" customHeight="1">
      <c r="A6" s="73">
        <v>1</v>
      </c>
      <c r="B6" s="215"/>
      <c r="C6" s="817"/>
      <c r="D6" s="817"/>
      <c r="E6" s="182"/>
      <c r="F6" s="587"/>
      <c r="G6" s="587"/>
      <c r="H6" s="3">
        <v>930.5</v>
      </c>
      <c r="I6" s="593">
        <v>6818698.78</v>
      </c>
      <c r="J6" s="593"/>
      <c r="K6" s="593">
        <v>0</v>
      </c>
      <c r="L6" s="593"/>
      <c r="M6" s="5">
        <v>1</v>
      </c>
    </row>
    <row r="7" spans="1:13" ht="12.75" customHeight="1">
      <c r="A7" s="73">
        <v>2</v>
      </c>
      <c r="B7" s="215"/>
      <c r="C7" s="817"/>
      <c r="D7" s="817"/>
      <c r="E7" s="182"/>
      <c r="F7" s="587"/>
      <c r="G7" s="587"/>
      <c r="H7" s="182"/>
      <c r="I7" s="587"/>
      <c r="J7" s="587"/>
      <c r="K7" s="587"/>
      <c r="L7" s="587"/>
      <c r="M7" s="5">
        <v>2</v>
      </c>
    </row>
    <row r="8" spans="1:13" ht="12.75" customHeight="1">
      <c r="A8" s="73">
        <v>3</v>
      </c>
      <c r="B8" s="215"/>
      <c r="C8" s="817"/>
      <c r="D8" s="817"/>
      <c r="E8" s="182"/>
      <c r="F8" s="587"/>
      <c r="G8" s="587"/>
      <c r="H8" s="182"/>
      <c r="I8" s="587"/>
      <c r="J8" s="587"/>
      <c r="K8" s="587"/>
      <c r="L8" s="587"/>
      <c r="M8" s="5">
        <v>3</v>
      </c>
    </row>
    <row r="9" spans="1:13" ht="12.75" customHeight="1">
      <c r="A9" s="73">
        <v>4</v>
      </c>
      <c r="B9" s="215"/>
      <c r="C9" s="817"/>
      <c r="D9" s="817"/>
      <c r="E9" s="182"/>
      <c r="F9" s="587"/>
      <c r="G9" s="587"/>
      <c r="H9" s="182"/>
      <c r="I9" s="587"/>
      <c r="J9" s="587"/>
      <c r="K9" s="587"/>
      <c r="L9" s="587"/>
      <c r="M9" s="5">
        <v>4</v>
      </c>
    </row>
    <row r="10" spans="1:13" ht="12.75" customHeight="1">
      <c r="A10" s="73">
        <v>5</v>
      </c>
      <c r="B10" s="215"/>
      <c r="C10" s="817"/>
      <c r="D10" s="817"/>
      <c r="E10" s="182"/>
      <c r="F10" s="587"/>
      <c r="G10" s="587"/>
      <c r="H10" s="182"/>
      <c r="I10" s="587"/>
      <c r="J10" s="587"/>
      <c r="K10" s="587"/>
      <c r="L10" s="587"/>
      <c r="M10" s="5">
        <v>5</v>
      </c>
    </row>
    <row r="11" spans="1:13" ht="12.75" customHeight="1">
      <c r="A11" s="73">
        <v>6</v>
      </c>
      <c r="B11" s="215"/>
      <c r="C11" s="817"/>
      <c r="D11" s="817"/>
      <c r="E11" s="182"/>
      <c r="F11" s="587"/>
      <c r="G11" s="587"/>
      <c r="H11" s="182"/>
      <c r="I11" s="587"/>
      <c r="J11" s="587"/>
      <c r="K11" s="587"/>
      <c r="L11" s="587"/>
      <c r="M11" s="5">
        <v>6</v>
      </c>
    </row>
    <row r="12" spans="1:13" ht="12.75" customHeight="1">
      <c r="A12" s="73">
        <v>7</v>
      </c>
      <c r="B12" s="215"/>
      <c r="C12" s="817"/>
      <c r="D12" s="817"/>
      <c r="E12" s="182"/>
      <c r="F12" s="587"/>
      <c r="G12" s="587"/>
      <c r="H12" s="182"/>
      <c r="I12" s="587"/>
      <c r="J12" s="587"/>
      <c r="K12" s="587"/>
      <c r="L12" s="587"/>
      <c r="M12" s="5">
        <v>7</v>
      </c>
    </row>
    <row r="13" spans="1:13" ht="12.75" customHeight="1">
      <c r="A13" s="73">
        <v>8</v>
      </c>
      <c r="B13" s="215"/>
      <c r="C13" s="817"/>
      <c r="D13" s="817"/>
      <c r="E13" s="182"/>
      <c r="F13" s="587"/>
      <c r="G13" s="587"/>
      <c r="H13" s="182"/>
      <c r="I13" s="587"/>
      <c r="J13" s="587"/>
      <c r="K13" s="587"/>
      <c r="L13" s="587"/>
      <c r="M13" s="5">
        <v>8</v>
      </c>
    </row>
    <row r="14" spans="1:13" ht="12.75" customHeight="1">
      <c r="A14" s="73">
        <v>9</v>
      </c>
      <c r="B14" s="215"/>
      <c r="C14" s="817"/>
      <c r="D14" s="817"/>
      <c r="E14" s="182"/>
      <c r="F14" s="587"/>
      <c r="G14" s="587"/>
      <c r="H14" s="182"/>
      <c r="I14" s="587"/>
      <c r="J14" s="587"/>
      <c r="K14" s="587"/>
      <c r="L14" s="587"/>
      <c r="M14" s="5">
        <v>9</v>
      </c>
    </row>
    <row r="15" spans="1:13" ht="12.75" customHeight="1">
      <c r="A15" s="73">
        <v>10</v>
      </c>
      <c r="B15" s="215"/>
      <c r="C15" s="817"/>
      <c r="D15" s="817"/>
      <c r="E15" s="182"/>
      <c r="F15" s="587"/>
      <c r="G15" s="587"/>
      <c r="H15" s="182"/>
      <c r="I15" s="587"/>
      <c r="J15" s="587"/>
      <c r="K15" s="587"/>
      <c r="L15" s="587"/>
      <c r="M15" s="5">
        <v>10</v>
      </c>
    </row>
    <row r="16" spans="1:13" ht="12.75" customHeight="1">
      <c r="A16" s="73">
        <v>11</v>
      </c>
      <c r="B16" s="215"/>
      <c r="C16" s="817"/>
      <c r="D16" s="817"/>
      <c r="E16" s="182"/>
      <c r="F16" s="587"/>
      <c r="G16" s="587"/>
      <c r="H16" s="182"/>
      <c r="I16" s="587"/>
      <c r="J16" s="587"/>
      <c r="K16" s="587"/>
      <c r="L16" s="587"/>
      <c r="M16" s="5">
        <v>11</v>
      </c>
    </row>
    <row r="17" spans="1:13" ht="12.75" customHeight="1">
      <c r="A17" s="73">
        <v>12</v>
      </c>
      <c r="B17" s="215"/>
      <c r="C17" s="817"/>
      <c r="D17" s="817"/>
      <c r="E17" s="182"/>
      <c r="F17" s="587"/>
      <c r="G17" s="587"/>
      <c r="H17" s="182"/>
      <c r="I17" s="587"/>
      <c r="J17" s="587"/>
      <c r="K17" s="587"/>
      <c r="L17" s="587"/>
      <c r="M17" s="5">
        <v>12</v>
      </c>
    </row>
    <row r="18" spans="1:13" ht="12.75" customHeight="1">
      <c r="A18" s="73">
        <v>13</v>
      </c>
      <c r="B18" s="215"/>
      <c r="C18" s="817"/>
      <c r="D18" s="817"/>
      <c r="E18" s="182"/>
      <c r="F18" s="587"/>
      <c r="G18" s="587"/>
      <c r="H18" s="182"/>
      <c r="I18" s="587"/>
      <c r="J18" s="587"/>
      <c r="K18" s="587"/>
      <c r="L18" s="587"/>
      <c r="M18" s="5">
        <v>13</v>
      </c>
    </row>
    <row r="19" spans="1:13" ht="12.75" customHeight="1">
      <c r="A19" s="73">
        <v>14</v>
      </c>
      <c r="B19" s="215"/>
      <c r="C19" s="817"/>
      <c r="D19" s="817"/>
      <c r="E19" s="182"/>
      <c r="F19" s="587"/>
      <c r="G19" s="587"/>
      <c r="H19" s="182"/>
      <c r="I19" s="587"/>
      <c r="J19" s="587"/>
      <c r="K19" s="587"/>
      <c r="L19" s="587"/>
      <c r="M19" s="5">
        <v>14</v>
      </c>
    </row>
    <row r="20" spans="1:13" ht="12.75" customHeight="1">
      <c r="A20" s="73">
        <v>15</v>
      </c>
      <c r="B20" s="215"/>
      <c r="C20" s="817"/>
      <c r="D20" s="817"/>
      <c r="E20" s="182"/>
      <c r="F20" s="587"/>
      <c r="G20" s="587"/>
      <c r="H20" s="182"/>
      <c r="I20" s="587"/>
      <c r="J20" s="587"/>
      <c r="K20" s="587"/>
      <c r="L20" s="587"/>
      <c r="M20" s="5">
        <v>15</v>
      </c>
    </row>
    <row r="21" spans="1:13" ht="12.75" customHeight="1">
      <c r="A21" s="73">
        <v>16</v>
      </c>
      <c r="B21" s="215"/>
      <c r="C21" s="817"/>
      <c r="D21" s="817"/>
      <c r="E21" s="182"/>
      <c r="F21" s="587"/>
      <c r="G21" s="587"/>
      <c r="H21" s="182"/>
      <c r="I21" s="587"/>
      <c r="J21" s="587"/>
      <c r="K21" s="587"/>
      <c r="L21" s="587"/>
      <c r="M21" s="5">
        <v>16</v>
      </c>
    </row>
    <row r="22" spans="1:13" ht="12.75" customHeight="1">
      <c r="A22" s="73">
        <v>17</v>
      </c>
      <c r="B22" s="215"/>
      <c r="C22" s="817"/>
      <c r="D22" s="817"/>
      <c r="E22" s="182"/>
      <c r="F22" s="587"/>
      <c r="G22" s="587"/>
      <c r="H22" s="182"/>
      <c r="I22" s="587"/>
      <c r="J22" s="587"/>
      <c r="K22" s="587"/>
      <c r="L22" s="587"/>
      <c r="M22" s="5">
        <v>17</v>
      </c>
    </row>
    <row r="23" spans="1:13" ht="12.75" customHeight="1">
      <c r="A23" s="73">
        <v>18</v>
      </c>
      <c r="B23" s="215"/>
      <c r="C23" s="817"/>
      <c r="D23" s="817"/>
      <c r="E23" s="182"/>
      <c r="F23" s="587"/>
      <c r="G23" s="587"/>
      <c r="H23" s="182"/>
      <c r="I23" s="587"/>
      <c r="J23" s="587"/>
      <c r="K23" s="587"/>
      <c r="L23" s="587"/>
      <c r="M23" s="5">
        <v>18</v>
      </c>
    </row>
    <row r="24" spans="1:13" ht="12.75" customHeight="1">
      <c r="A24" s="73">
        <v>19</v>
      </c>
      <c r="B24" s="215"/>
      <c r="C24" s="817"/>
      <c r="D24" s="817"/>
      <c r="E24" s="182"/>
      <c r="F24" s="587"/>
      <c r="G24" s="587"/>
      <c r="H24" s="182"/>
      <c r="I24" s="587"/>
      <c r="J24" s="587"/>
      <c r="K24" s="587"/>
      <c r="L24" s="587"/>
      <c r="M24" s="5">
        <v>19</v>
      </c>
    </row>
    <row r="25" spans="1:13" ht="12.75" customHeight="1">
      <c r="A25" s="73">
        <v>20</v>
      </c>
      <c r="B25" s="215"/>
      <c r="C25" s="817"/>
      <c r="D25" s="817"/>
      <c r="E25" s="182"/>
      <c r="F25" s="587"/>
      <c r="G25" s="587"/>
      <c r="H25" s="182"/>
      <c r="I25" s="587"/>
      <c r="J25" s="587"/>
      <c r="K25" s="587"/>
      <c r="L25" s="587"/>
      <c r="M25" s="5">
        <v>20</v>
      </c>
    </row>
    <row r="26" spans="1:13" ht="12.75" customHeight="1">
      <c r="A26" s="73">
        <v>21</v>
      </c>
      <c r="B26" s="215"/>
      <c r="C26" s="817"/>
      <c r="D26" s="817"/>
      <c r="E26" s="182"/>
      <c r="F26" s="587"/>
      <c r="G26" s="587"/>
      <c r="H26" s="182"/>
      <c r="I26" s="587"/>
      <c r="J26" s="587"/>
      <c r="K26" s="587"/>
      <c r="L26" s="587"/>
      <c r="M26" s="5">
        <v>21</v>
      </c>
    </row>
    <row r="27" spans="1:13" ht="12.75" customHeight="1">
      <c r="A27" s="73">
        <v>22</v>
      </c>
      <c r="B27" s="215"/>
      <c r="C27" s="817"/>
      <c r="D27" s="817"/>
      <c r="E27" s="182"/>
      <c r="F27" s="587"/>
      <c r="G27" s="587"/>
      <c r="H27" s="182"/>
      <c r="I27" s="587"/>
      <c r="J27" s="587"/>
      <c r="K27" s="587"/>
      <c r="L27" s="587"/>
      <c r="M27" s="5">
        <v>22</v>
      </c>
    </row>
    <row r="28" spans="1:13" ht="12.75" customHeight="1">
      <c r="A28" s="73">
        <v>23</v>
      </c>
      <c r="B28" s="215"/>
      <c r="C28" s="817"/>
      <c r="D28" s="817"/>
      <c r="E28" s="182"/>
      <c r="F28" s="587"/>
      <c r="G28" s="587"/>
      <c r="H28" s="182"/>
      <c r="I28" s="587"/>
      <c r="J28" s="587"/>
      <c r="K28" s="587"/>
      <c r="L28" s="587"/>
      <c r="M28" s="5">
        <v>23</v>
      </c>
    </row>
    <row r="29" spans="1:13" ht="12.75" customHeight="1">
      <c r="A29" s="73">
        <v>24</v>
      </c>
      <c r="B29" s="215"/>
      <c r="C29" s="817"/>
      <c r="D29" s="817"/>
      <c r="E29" s="182"/>
      <c r="F29" s="587"/>
      <c r="G29" s="587"/>
      <c r="H29" s="182"/>
      <c r="I29" s="587"/>
      <c r="J29" s="587"/>
      <c r="K29" s="587"/>
      <c r="L29" s="587"/>
      <c r="M29" s="5">
        <v>24</v>
      </c>
    </row>
    <row r="30" spans="1:13" ht="12.75" customHeight="1">
      <c r="A30" s="73">
        <v>25</v>
      </c>
      <c r="B30" s="215"/>
      <c r="C30" s="817"/>
      <c r="D30" s="817"/>
      <c r="E30" s="182"/>
      <c r="F30" s="587"/>
      <c r="G30" s="587"/>
      <c r="H30" s="182"/>
      <c r="I30" s="587"/>
      <c r="J30" s="587"/>
      <c r="K30" s="587"/>
      <c r="L30" s="587"/>
      <c r="M30" s="5">
        <v>25</v>
      </c>
    </row>
    <row r="31" spans="1:13" ht="12.75" customHeight="1">
      <c r="A31" s="73">
        <v>26</v>
      </c>
      <c r="B31" s="215"/>
      <c r="C31" s="817"/>
      <c r="D31" s="817"/>
      <c r="E31" s="182"/>
      <c r="F31" s="587"/>
      <c r="G31" s="587"/>
      <c r="H31" s="182"/>
      <c r="I31" s="587"/>
      <c r="J31" s="587"/>
      <c r="K31" s="587"/>
      <c r="L31" s="587"/>
      <c r="M31" s="5">
        <v>26</v>
      </c>
    </row>
    <row r="32" spans="1:13" ht="12.75" customHeight="1">
      <c r="A32" s="73">
        <v>27</v>
      </c>
      <c r="B32" s="215"/>
      <c r="C32" s="817"/>
      <c r="D32" s="817"/>
      <c r="E32" s="182"/>
      <c r="F32" s="587"/>
      <c r="G32" s="587"/>
      <c r="H32" s="182"/>
      <c r="I32" s="587"/>
      <c r="J32" s="587"/>
      <c r="K32" s="587"/>
      <c r="L32" s="587"/>
      <c r="M32" s="5">
        <v>27</v>
      </c>
    </row>
    <row r="33" spans="1:13" ht="12.75" customHeight="1">
      <c r="A33" s="73">
        <v>28</v>
      </c>
      <c r="B33" s="215"/>
      <c r="C33" s="817"/>
      <c r="D33" s="817"/>
      <c r="E33" s="182"/>
      <c r="F33" s="587"/>
      <c r="G33" s="587"/>
      <c r="H33" s="182"/>
      <c r="I33" s="587"/>
      <c r="J33" s="587"/>
      <c r="K33" s="587"/>
      <c r="L33" s="587"/>
      <c r="M33" s="5">
        <v>28</v>
      </c>
    </row>
    <row r="34" spans="1:13" ht="12.75" customHeight="1">
      <c r="A34" s="73">
        <v>29</v>
      </c>
      <c r="B34" s="215"/>
      <c r="C34" s="817"/>
      <c r="D34" s="817"/>
      <c r="E34" s="182"/>
      <c r="F34" s="587"/>
      <c r="G34" s="587"/>
      <c r="H34" s="182"/>
      <c r="I34" s="587"/>
      <c r="J34" s="587"/>
      <c r="K34" s="587"/>
      <c r="L34" s="587"/>
      <c r="M34" s="5">
        <v>29</v>
      </c>
    </row>
    <row r="35" spans="1:13" ht="12.75" customHeight="1">
      <c r="A35" s="73">
        <v>30</v>
      </c>
      <c r="B35" s="215"/>
      <c r="C35" s="817"/>
      <c r="D35" s="817"/>
      <c r="E35" s="182"/>
      <c r="F35" s="587"/>
      <c r="G35" s="587"/>
      <c r="H35" s="182"/>
      <c r="I35" s="587"/>
      <c r="J35" s="587"/>
      <c r="K35" s="587"/>
      <c r="L35" s="587"/>
      <c r="M35" s="5">
        <v>30</v>
      </c>
    </row>
    <row r="36" spans="1:13" ht="12.75" customHeight="1">
      <c r="A36" s="73">
        <v>31</v>
      </c>
      <c r="B36" s="215"/>
      <c r="C36" s="817"/>
      <c r="D36" s="817"/>
      <c r="E36" s="182"/>
      <c r="F36" s="587"/>
      <c r="G36" s="587"/>
      <c r="H36" s="182"/>
      <c r="I36" s="587"/>
      <c r="J36" s="587"/>
      <c r="K36" s="587"/>
      <c r="L36" s="587"/>
      <c r="M36" s="5">
        <v>31</v>
      </c>
    </row>
    <row r="37" spans="1:13" ht="12.75" customHeight="1">
      <c r="A37" s="73">
        <v>32</v>
      </c>
      <c r="B37" s="215"/>
      <c r="C37" s="817"/>
      <c r="D37" s="817"/>
      <c r="E37" s="182"/>
      <c r="F37" s="587"/>
      <c r="G37" s="587"/>
      <c r="H37" s="182"/>
      <c r="I37" s="587"/>
      <c r="J37" s="587"/>
      <c r="K37" s="587"/>
      <c r="L37" s="587"/>
      <c r="M37" s="5">
        <v>32</v>
      </c>
    </row>
    <row r="38" spans="1:13" ht="12.75" customHeight="1">
      <c r="A38" s="73">
        <v>33</v>
      </c>
      <c r="B38" s="215"/>
      <c r="C38" s="817"/>
      <c r="D38" s="817"/>
      <c r="E38" s="182"/>
      <c r="F38" s="587"/>
      <c r="G38" s="587"/>
      <c r="H38" s="182"/>
      <c r="I38" s="587"/>
      <c r="J38" s="587"/>
      <c r="K38" s="587"/>
      <c r="L38" s="587"/>
      <c r="M38" s="5">
        <v>33</v>
      </c>
    </row>
    <row r="39" spans="1:13" ht="12.75" customHeight="1">
      <c r="A39" s="73">
        <v>34</v>
      </c>
      <c r="B39" s="215"/>
      <c r="C39" s="817"/>
      <c r="D39" s="817"/>
      <c r="E39" s="182"/>
      <c r="F39" s="587"/>
      <c r="G39" s="587"/>
      <c r="H39" s="182"/>
      <c r="I39" s="587"/>
      <c r="J39" s="587"/>
      <c r="K39" s="587"/>
      <c r="L39" s="587"/>
      <c r="M39" s="5">
        <v>34</v>
      </c>
    </row>
    <row r="40" spans="1:13" ht="12.75" customHeight="1">
      <c r="A40" s="73">
        <v>35</v>
      </c>
      <c r="B40" s="215"/>
      <c r="C40" s="817"/>
      <c r="D40" s="817"/>
      <c r="E40" s="182"/>
      <c r="F40" s="587"/>
      <c r="G40" s="587"/>
      <c r="H40" s="182"/>
      <c r="I40" s="587"/>
      <c r="J40" s="587"/>
      <c r="K40" s="587"/>
      <c r="L40" s="587"/>
      <c r="M40" s="5">
        <v>35</v>
      </c>
    </row>
    <row r="41" spans="1:13" ht="12.75" customHeight="1">
      <c r="A41" s="73">
        <v>36</v>
      </c>
      <c r="B41" s="215"/>
      <c r="C41" s="817"/>
      <c r="D41" s="817"/>
      <c r="E41" s="182"/>
      <c r="F41" s="587"/>
      <c r="G41" s="587"/>
      <c r="H41" s="182"/>
      <c r="I41" s="587"/>
      <c r="J41" s="587"/>
      <c r="K41" s="587"/>
      <c r="L41" s="587"/>
      <c r="M41" s="5">
        <v>36</v>
      </c>
    </row>
    <row r="42" spans="1:13" ht="12.75" customHeight="1">
      <c r="A42" s="73">
        <v>37</v>
      </c>
      <c r="B42" s="215"/>
      <c r="C42" s="817"/>
      <c r="D42" s="817"/>
      <c r="E42" s="182"/>
      <c r="F42" s="587"/>
      <c r="G42" s="587"/>
      <c r="H42" s="182"/>
      <c r="I42" s="587"/>
      <c r="J42" s="587"/>
      <c r="K42" s="587"/>
      <c r="L42" s="587"/>
      <c r="M42" s="5">
        <v>37</v>
      </c>
    </row>
    <row r="43" spans="1:13" ht="27" customHeight="1">
      <c r="A43" s="75">
        <v>38</v>
      </c>
      <c r="B43" s="215"/>
      <c r="C43" s="817"/>
      <c r="D43" s="817"/>
      <c r="E43" s="182"/>
      <c r="F43" s="587"/>
      <c r="G43" s="587"/>
      <c r="H43" s="182"/>
      <c r="I43" s="587"/>
      <c r="J43" s="587"/>
      <c r="K43" s="587"/>
      <c r="L43" s="587"/>
      <c r="M43" s="11">
        <v>38</v>
      </c>
    </row>
    <row r="46" spans="1:5" ht="15">
      <c r="A46" s="74" t="s">
        <v>801</v>
      </c>
      <c r="B46" s="72"/>
      <c r="C46" s="72"/>
      <c r="D46" s="72"/>
      <c r="E46" s="74" t="s">
        <v>802</v>
      </c>
    </row>
  </sheetData>
  <sheetProtection/>
  <mergeCells count="166">
    <mergeCell ref="A4:A5"/>
    <mergeCell ref="B4:B5"/>
    <mergeCell ref="C4:D5"/>
    <mergeCell ref="A3:M3"/>
    <mergeCell ref="A1:C2"/>
    <mergeCell ref="F1:H2"/>
    <mergeCell ref="I1:M2"/>
    <mergeCell ref="C6:D6"/>
    <mergeCell ref="C7:D7"/>
    <mergeCell ref="D1:E2"/>
    <mergeCell ref="E4:E5"/>
    <mergeCell ref="F4:G5"/>
    <mergeCell ref="H4:J4"/>
    <mergeCell ref="M4:M5"/>
    <mergeCell ref="I5:J5"/>
    <mergeCell ref="K4:L5"/>
    <mergeCell ref="F6:G6"/>
    <mergeCell ref="I6:J6"/>
    <mergeCell ref="K6:L6"/>
    <mergeCell ref="F7:G7"/>
    <mergeCell ref="I7:J7"/>
    <mergeCell ref="K7:L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40:D40"/>
    <mergeCell ref="C41:D41"/>
    <mergeCell ref="C42:D42"/>
    <mergeCell ref="C43:D43"/>
    <mergeCell ref="C35:D35"/>
    <mergeCell ref="C36:D36"/>
    <mergeCell ref="C37:D37"/>
    <mergeCell ref="C38:D38"/>
    <mergeCell ref="C39:D39"/>
    <mergeCell ref="F8:G8"/>
    <mergeCell ref="I8:J8"/>
    <mergeCell ref="K8:L8"/>
    <mergeCell ref="F9:G9"/>
    <mergeCell ref="I9:J9"/>
    <mergeCell ref="K9:L9"/>
    <mergeCell ref="F10:G10"/>
    <mergeCell ref="I10:J10"/>
    <mergeCell ref="K10:L10"/>
    <mergeCell ref="F11:G11"/>
    <mergeCell ref="I11:J11"/>
    <mergeCell ref="K11:L11"/>
    <mergeCell ref="F12:G12"/>
    <mergeCell ref="I12:J12"/>
    <mergeCell ref="K12:L12"/>
    <mergeCell ref="F13:G13"/>
    <mergeCell ref="I13:J13"/>
    <mergeCell ref="K13:L13"/>
    <mergeCell ref="F14:G14"/>
    <mergeCell ref="I14:J14"/>
    <mergeCell ref="K14:L14"/>
    <mergeCell ref="F15:G15"/>
    <mergeCell ref="I15:J15"/>
    <mergeCell ref="K15:L15"/>
    <mergeCell ref="F16:G16"/>
    <mergeCell ref="I16:J16"/>
    <mergeCell ref="K16:L16"/>
    <mergeCell ref="F17:G17"/>
    <mergeCell ref="I17:J17"/>
    <mergeCell ref="K17:L17"/>
    <mergeCell ref="F18:G18"/>
    <mergeCell ref="I18:J18"/>
    <mergeCell ref="K18:L18"/>
    <mergeCell ref="F19:G19"/>
    <mergeCell ref="I19:J19"/>
    <mergeCell ref="K19:L19"/>
    <mergeCell ref="F20:G20"/>
    <mergeCell ref="I20:J20"/>
    <mergeCell ref="K20:L20"/>
    <mergeCell ref="F21:G21"/>
    <mergeCell ref="I21:J21"/>
    <mergeCell ref="K21:L21"/>
    <mergeCell ref="F22:G22"/>
    <mergeCell ref="I22:J22"/>
    <mergeCell ref="K22:L22"/>
    <mergeCell ref="F23:G23"/>
    <mergeCell ref="I23:J23"/>
    <mergeCell ref="K23:L23"/>
    <mergeCell ref="F24:G24"/>
    <mergeCell ref="I24:J24"/>
    <mergeCell ref="K24:L24"/>
    <mergeCell ref="F25:G25"/>
    <mergeCell ref="I25:J25"/>
    <mergeCell ref="K25:L25"/>
    <mergeCell ref="F26:G26"/>
    <mergeCell ref="I26:J26"/>
    <mergeCell ref="K26:L26"/>
    <mergeCell ref="F27:G27"/>
    <mergeCell ref="I27:J27"/>
    <mergeCell ref="K27:L27"/>
    <mergeCell ref="F28:G28"/>
    <mergeCell ref="I28:J28"/>
    <mergeCell ref="K28:L28"/>
    <mergeCell ref="F29:G29"/>
    <mergeCell ref="I29:J29"/>
    <mergeCell ref="K29:L29"/>
    <mergeCell ref="F30:G30"/>
    <mergeCell ref="I30:J30"/>
    <mergeCell ref="K30:L30"/>
    <mergeCell ref="F31:G31"/>
    <mergeCell ref="I31:J31"/>
    <mergeCell ref="K31:L31"/>
    <mergeCell ref="F32:G32"/>
    <mergeCell ref="I32:J32"/>
    <mergeCell ref="K32:L32"/>
    <mergeCell ref="F33:G33"/>
    <mergeCell ref="I33:J33"/>
    <mergeCell ref="K33:L33"/>
    <mergeCell ref="F34:G34"/>
    <mergeCell ref="I34:J34"/>
    <mergeCell ref="K34:L34"/>
    <mergeCell ref="F35:G35"/>
    <mergeCell ref="I35:J35"/>
    <mergeCell ref="K35:L35"/>
    <mergeCell ref="F36:G36"/>
    <mergeCell ref="I36:J36"/>
    <mergeCell ref="K36:L36"/>
    <mergeCell ref="F37:G37"/>
    <mergeCell ref="I37:J37"/>
    <mergeCell ref="K37:L37"/>
    <mergeCell ref="F38:G38"/>
    <mergeCell ref="I38:J38"/>
    <mergeCell ref="K38:L38"/>
    <mergeCell ref="F42:G42"/>
    <mergeCell ref="I42:J42"/>
    <mergeCell ref="K42:L42"/>
    <mergeCell ref="F43:G43"/>
    <mergeCell ref="I43:J43"/>
    <mergeCell ref="K43:L43"/>
    <mergeCell ref="F39:G39"/>
    <mergeCell ref="I39:J39"/>
    <mergeCell ref="K39:L39"/>
    <mergeCell ref="F40:G40"/>
    <mergeCell ref="I40:J40"/>
    <mergeCell ref="K40:L40"/>
    <mergeCell ref="F41:G41"/>
    <mergeCell ref="I41:J41"/>
    <mergeCell ref="K41:L41"/>
  </mergeCells>
  <printOptions/>
  <pageMargins left="1.25" right="1.25" top="1" bottom="1" header="0.25" footer="0.25"/>
  <pageSetup horizontalDpi="600" verticalDpi="600" orientation="portrait" scale="62" r:id="rId1"/>
</worksheet>
</file>

<file path=xl/worksheets/sheet21.xml><?xml version="1.0" encoding="utf-8"?>
<worksheet xmlns="http://schemas.openxmlformats.org/spreadsheetml/2006/main" xmlns:r="http://schemas.openxmlformats.org/officeDocument/2006/relationships">
  <dimension ref="A1:H93"/>
  <sheetViews>
    <sheetView zoomScalePageLayoutView="0" workbookViewId="0" topLeftCell="A1">
      <selection activeCell="K59" sqref="K59:M62"/>
    </sheetView>
  </sheetViews>
  <sheetFormatPr defaultColWidth="9.140625" defaultRowHeight="15"/>
  <cols>
    <col min="1" max="1" width="6.421875" style="32" customWidth="1"/>
    <col min="2" max="2" width="49.28125" style="32" customWidth="1"/>
    <col min="3" max="3" width="17.7109375" style="32" bestFit="1" customWidth="1"/>
    <col min="4" max="4" width="16.421875" style="32" customWidth="1"/>
    <col min="5" max="5" width="16.28125" style="32" customWidth="1"/>
    <col min="6" max="6" width="9.140625" style="32" customWidth="1"/>
    <col min="7" max="7" width="10.140625" style="32" bestFit="1" customWidth="1"/>
    <col min="8" max="8" width="13.57421875" style="32" bestFit="1" customWidth="1"/>
    <col min="9" max="16384" width="9.140625" style="32" customWidth="1"/>
  </cols>
  <sheetData>
    <row r="1" spans="1:5" s="328" customFormat="1" ht="12.75" customHeight="1">
      <c r="A1" s="620" t="s">
        <v>807</v>
      </c>
      <c r="B1" s="622"/>
      <c r="C1" s="326" t="s">
        <v>18</v>
      </c>
      <c r="D1" s="327" t="s">
        <v>19</v>
      </c>
      <c r="E1" s="594" t="s">
        <v>818</v>
      </c>
    </row>
    <row r="2" spans="1:5" ht="12.75">
      <c r="A2" s="841"/>
      <c r="B2" s="842"/>
      <c r="C2" s="12" t="s">
        <v>20</v>
      </c>
      <c r="D2" s="33"/>
      <c r="E2" s="839"/>
    </row>
    <row r="3" spans="1:5" ht="12.75">
      <c r="A3" s="623"/>
      <c r="B3" s="625"/>
      <c r="C3" s="34" t="s">
        <v>374</v>
      </c>
      <c r="D3" s="35"/>
      <c r="E3" s="840"/>
    </row>
    <row r="4" spans="1:5" ht="12.75">
      <c r="A4" s="836" t="s">
        <v>732</v>
      </c>
      <c r="B4" s="837"/>
      <c r="C4" s="837"/>
      <c r="D4" s="837"/>
      <c r="E4" s="838"/>
    </row>
    <row r="5" spans="1:5" s="40" customFormat="1" ht="12.75">
      <c r="A5" s="36" t="s">
        <v>21</v>
      </c>
      <c r="B5" s="37" t="s">
        <v>22</v>
      </c>
      <c r="C5" s="38" t="s">
        <v>23</v>
      </c>
      <c r="D5" s="37" t="s">
        <v>0</v>
      </c>
      <c r="E5" s="39" t="s">
        <v>24</v>
      </c>
    </row>
    <row r="6" spans="1:5" s="40" customFormat="1" ht="12.75">
      <c r="A6" s="41" t="s">
        <v>25</v>
      </c>
      <c r="B6" s="42" t="s">
        <v>26</v>
      </c>
      <c r="C6" s="43" t="s">
        <v>27</v>
      </c>
      <c r="D6" s="42" t="s">
        <v>28</v>
      </c>
      <c r="E6" s="44" t="s">
        <v>29</v>
      </c>
    </row>
    <row r="7" spans="1:5" s="40" customFormat="1" ht="12.75">
      <c r="A7" s="45"/>
      <c r="B7" s="46"/>
      <c r="C7" s="43" t="s">
        <v>30</v>
      </c>
      <c r="D7" s="42" t="s">
        <v>31</v>
      </c>
      <c r="E7" s="47"/>
    </row>
    <row r="8" spans="1:5" s="40" customFormat="1" ht="12.75">
      <c r="A8" s="48"/>
      <c r="B8" s="49"/>
      <c r="C8" s="50"/>
      <c r="D8" s="51" t="s">
        <v>17</v>
      </c>
      <c r="E8" s="52"/>
    </row>
    <row r="9" spans="1:5" ht="12.75">
      <c r="A9" s="53">
        <v>1</v>
      </c>
      <c r="B9" s="53" t="s">
        <v>1</v>
      </c>
      <c r="C9" s="54"/>
      <c r="D9" s="54"/>
      <c r="E9" s="54"/>
    </row>
    <row r="10" spans="1:5" ht="12.75">
      <c r="A10" s="53">
        <v>2</v>
      </c>
      <c r="B10" s="55" t="s">
        <v>32</v>
      </c>
      <c r="C10" s="54"/>
      <c r="D10" s="54"/>
      <c r="E10" s="54"/>
    </row>
    <row r="11" spans="1:7" ht="12.75">
      <c r="A11" s="53">
        <v>3</v>
      </c>
      <c r="B11" s="55" t="s">
        <v>33</v>
      </c>
      <c r="C11" s="56">
        <v>59067347.70285101</v>
      </c>
      <c r="D11" s="54"/>
      <c r="E11" s="54"/>
      <c r="F11" s="80"/>
      <c r="G11" s="81"/>
    </row>
    <row r="12" spans="1:7" ht="12.75">
      <c r="A12" s="53">
        <v>4</v>
      </c>
      <c r="B12" s="55" t="s">
        <v>34</v>
      </c>
      <c r="C12" s="56">
        <v>17617783.088971</v>
      </c>
      <c r="D12" s="54"/>
      <c r="E12" s="54"/>
      <c r="F12" s="80"/>
      <c r="G12" s="81"/>
    </row>
    <row r="13" spans="1:7" ht="12.75">
      <c r="A13" s="53">
        <v>5</v>
      </c>
      <c r="B13" s="55" t="s">
        <v>35</v>
      </c>
      <c r="C13" s="53">
        <v>0</v>
      </c>
      <c r="D13" s="54"/>
      <c r="E13" s="54"/>
      <c r="G13" s="82"/>
    </row>
    <row r="14" spans="1:6" ht="12.75">
      <c r="A14" s="53">
        <v>6</v>
      </c>
      <c r="B14" s="55" t="s">
        <v>27</v>
      </c>
      <c r="C14" s="53">
        <v>0</v>
      </c>
      <c r="D14" s="54"/>
      <c r="E14" s="54"/>
      <c r="F14" s="80"/>
    </row>
    <row r="15" spans="1:5" ht="12.75">
      <c r="A15" s="53">
        <v>7</v>
      </c>
      <c r="B15" s="55" t="s">
        <v>36</v>
      </c>
      <c r="C15" s="57">
        <v>893357.03571</v>
      </c>
      <c r="D15" s="54"/>
      <c r="E15" s="54"/>
    </row>
    <row r="16" spans="1:5" ht="12.75">
      <c r="A16" s="53">
        <v>8</v>
      </c>
      <c r="B16" s="55" t="s">
        <v>12</v>
      </c>
      <c r="C16" s="53">
        <v>0</v>
      </c>
      <c r="D16" s="54"/>
      <c r="E16" s="54"/>
    </row>
    <row r="17" spans="1:5" ht="12.75">
      <c r="A17" s="53">
        <v>9</v>
      </c>
      <c r="B17" s="58" t="s">
        <v>2</v>
      </c>
      <c r="C17" s="53">
        <v>0</v>
      </c>
      <c r="D17" s="54"/>
      <c r="E17" s="54"/>
    </row>
    <row r="18" spans="1:5" ht="12.75">
      <c r="A18" s="53">
        <v>10</v>
      </c>
      <c r="B18" s="55" t="s">
        <v>13</v>
      </c>
      <c r="C18" s="56">
        <v>51679702.541877754</v>
      </c>
      <c r="D18" s="54"/>
      <c r="E18" s="54"/>
    </row>
    <row r="19" spans="1:5" ht="12.75">
      <c r="A19" s="53">
        <v>11</v>
      </c>
      <c r="B19" s="55" t="s">
        <v>37</v>
      </c>
      <c r="C19" s="135">
        <f>+C11+C12+C15+C18</f>
        <v>129258190.36940977</v>
      </c>
      <c r="D19" s="54"/>
      <c r="E19" s="54"/>
    </row>
    <row r="20" spans="1:5" ht="12.75">
      <c r="A20" s="53">
        <v>12</v>
      </c>
      <c r="B20" s="58" t="s">
        <v>3</v>
      </c>
      <c r="C20" s="54"/>
      <c r="D20" s="54"/>
      <c r="E20" s="54"/>
    </row>
    <row r="21" spans="1:6" ht="12.75">
      <c r="A21" s="53">
        <v>13</v>
      </c>
      <c r="B21" s="55" t="s">
        <v>33</v>
      </c>
      <c r="C21" s="56">
        <v>36960144.72155199</v>
      </c>
      <c r="D21" s="54"/>
      <c r="E21" s="54"/>
      <c r="F21" s="79"/>
    </row>
    <row r="22" spans="1:5" ht="12.75">
      <c r="A22" s="53">
        <v>14</v>
      </c>
      <c r="B22" s="55" t="s">
        <v>34</v>
      </c>
      <c r="C22" s="57">
        <v>19803724.051273003</v>
      </c>
      <c r="D22" s="54"/>
      <c r="E22" s="54"/>
    </row>
    <row r="23" spans="1:5" ht="12.75">
      <c r="A23" s="53">
        <v>15</v>
      </c>
      <c r="B23" s="55" t="s">
        <v>35</v>
      </c>
      <c r="C23" s="53">
        <v>0</v>
      </c>
      <c r="D23" s="54"/>
      <c r="E23" s="54"/>
    </row>
    <row r="24" spans="1:5" ht="12.75">
      <c r="A24" s="53">
        <v>16</v>
      </c>
      <c r="B24" s="58" t="s">
        <v>4</v>
      </c>
      <c r="C24" s="53">
        <v>0</v>
      </c>
      <c r="D24" s="54"/>
      <c r="E24" s="54"/>
    </row>
    <row r="25" spans="1:5" ht="12.75">
      <c r="A25" s="53">
        <v>17</v>
      </c>
      <c r="B25" s="55" t="s">
        <v>13</v>
      </c>
      <c r="C25" s="56">
        <v>1194529.98</v>
      </c>
      <c r="D25" s="54"/>
      <c r="E25" s="54"/>
    </row>
    <row r="26" spans="1:5" ht="12.75">
      <c r="A26" s="53">
        <v>18</v>
      </c>
      <c r="B26" s="55" t="s">
        <v>5</v>
      </c>
      <c r="C26" s="136">
        <f>+C21+C22++C23+C24+C25</f>
        <v>57958398.75282499</v>
      </c>
      <c r="D26" s="54"/>
      <c r="E26" s="54"/>
    </row>
    <row r="27" spans="1:5" ht="12.75">
      <c r="A27" s="53">
        <v>19</v>
      </c>
      <c r="B27" s="55" t="s">
        <v>6</v>
      </c>
      <c r="C27" s="59"/>
      <c r="D27" s="54"/>
      <c r="E27" s="54"/>
    </row>
    <row r="28" spans="1:8" ht="12.75">
      <c r="A28" s="53">
        <v>20</v>
      </c>
      <c r="B28" s="55" t="s">
        <v>7</v>
      </c>
      <c r="C28" s="56">
        <v>96027492.42440301</v>
      </c>
      <c r="D28" s="54"/>
      <c r="E28" s="54"/>
      <c r="H28" s="81"/>
    </row>
    <row r="29" spans="1:5" ht="12.75">
      <c r="A29" s="53">
        <v>21</v>
      </c>
      <c r="B29" s="55" t="s">
        <v>8</v>
      </c>
      <c r="C29" s="57">
        <v>37421507.14024401</v>
      </c>
      <c r="D29" s="54"/>
      <c r="E29" s="54"/>
    </row>
    <row r="30" spans="1:5" ht="12.75">
      <c r="A30" s="53">
        <v>22</v>
      </c>
      <c r="B30" s="55" t="s">
        <v>9</v>
      </c>
      <c r="C30" s="53">
        <v>0</v>
      </c>
      <c r="D30" s="54"/>
      <c r="E30" s="54"/>
    </row>
    <row r="31" spans="1:5" ht="12.75">
      <c r="A31" s="53">
        <v>23</v>
      </c>
      <c r="B31" s="58" t="s">
        <v>10</v>
      </c>
      <c r="C31" s="53">
        <v>0</v>
      </c>
      <c r="D31" s="54"/>
      <c r="E31" s="54"/>
    </row>
    <row r="32" spans="1:5" ht="12.75">
      <c r="A32" s="53">
        <v>24</v>
      </c>
      <c r="B32" s="55" t="s">
        <v>38</v>
      </c>
      <c r="C32" s="57">
        <v>893357.03571</v>
      </c>
      <c r="D32" s="54"/>
      <c r="E32" s="54"/>
    </row>
    <row r="33" spans="1:5" ht="12.75">
      <c r="A33" s="53">
        <v>25</v>
      </c>
      <c r="B33" s="55" t="s">
        <v>39</v>
      </c>
      <c r="C33" s="53">
        <v>0</v>
      </c>
      <c r="D33" s="54"/>
      <c r="E33" s="54"/>
    </row>
    <row r="34" spans="1:5" ht="12" customHeight="1">
      <c r="A34" s="53">
        <v>26</v>
      </c>
      <c r="B34" s="55" t="s">
        <v>40</v>
      </c>
      <c r="C34" s="53">
        <v>0</v>
      </c>
      <c r="D34" s="54"/>
      <c r="E34" s="54"/>
    </row>
    <row r="35" spans="1:5" ht="12.75">
      <c r="A35" s="53">
        <v>27</v>
      </c>
      <c r="B35" s="55" t="s">
        <v>41</v>
      </c>
      <c r="C35" s="56">
        <v>52874232.52187775</v>
      </c>
      <c r="D35" s="54"/>
      <c r="E35" s="54"/>
    </row>
    <row r="36" spans="1:5" ht="12.75">
      <c r="A36" s="53">
        <v>28</v>
      </c>
      <c r="B36" s="55" t="s">
        <v>42</v>
      </c>
      <c r="C36" s="135">
        <f>+C28+C29+C30+C31+C32+C33+C34+C35</f>
        <v>187216589.12223476</v>
      </c>
      <c r="D36" s="53"/>
      <c r="E36" s="53"/>
    </row>
    <row r="37" spans="1:5" ht="12.75">
      <c r="A37" s="53">
        <v>29</v>
      </c>
      <c r="B37" s="55" t="s">
        <v>11</v>
      </c>
      <c r="C37" s="54"/>
      <c r="D37" s="54"/>
      <c r="E37" s="54"/>
    </row>
    <row r="38" spans="1:5" ht="12.75">
      <c r="A38" s="53">
        <v>30</v>
      </c>
      <c r="B38" s="55" t="s">
        <v>32</v>
      </c>
      <c r="C38" s="54"/>
      <c r="D38" s="54"/>
      <c r="E38" s="54"/>
    </row>
    <row r="39" spans="1:5" ht="12.75">
      <c r="A39" s="53">
        <v>31</v>
      </c>
      <c r="B39" s="55" t="s">
        <v>15</v>
      </c>
      <c r="C39" s="217">
        <v>0</v>
      </c>
      <c r="D39" s="54"/>
      <c r="E39" s="54"/>
    </row>
    <row r="40" spans="1:5" ht="12.75">
      <c r="A40" s="53">
        <v>32</v>
      </c>
      <c r="B40" s="55" t="s">
        <v>43</v>
      </c>
      <c r="C40" s="217">
        <v>0</v>
      </c>
      <c r="D40" s="54"/>
      <c r="E40" s="54"/>
    </row>
    <row r="41" spans="1:5" ht="12.75">
      <c r="A41" s="53">
        <v>33</v>
      </c>
      <c r="B41" s="55" t="s">
        <v>44</v>
      </c>
      <c r="C41" s="217">
        <v>0</v>
      </c>
      <c r="D41" s="54"/>
      <c r="E41" s="54"/>
    </row>
    <row r="42" spans="1:5" ht="12.75">
      <c r="A42" s="53">
        <v>34</v>
      </c>
      <c r="B42" s="55" t="s">
        <v>45</v>
      </c>
      <c r="C42" s="217">
        <v>0</v>
      </c>
      <c r="D42" s="54"/>
      <c r="E42" s="54"/>
    </row>
    <row r="43" spans="1:5" ht="12.75">
      <c r="A43" s="53">
        <v>35</v>
      </c>
      <c r="B43" s="55" t="s">
        <v>34</v>
      </c>
      <c r="C43" s="217">
        <v>0</v>
      </c>
      <c r="D43" s="54"/>
      <c r="E43" s="54"/>
    </row>
    <row r="44" spans="1:5" ht="12.75">
      <c r="A44" s="53">
        <v>36</v>
      </c>
      <c r="B44" s="55" t="s">
        <v>27</v>
      </c>
      <c r="C44" s="217">
        <v>0</v>
      </c>
      <c r="D44" s="54"/>
      <c r="E44" s="54"/>
    </row>
    <row r="45" spans="1:5" ht="12.75">
      <c r="A45" s="53">
        <v>37</v>
      </c>
      <c r="B45" s="55" t="s">
        <v>36</v>
      </c>
      <c r="C45" s="217">
        <v>0</v>
      </c>
      <c r="D45" s="54"/>
      <c r="E45" s="54"/>
    </row>
    <row r="46" spans="1:5" ht="12.75">
      <c r="A46" s="53">
        <v>38</v>
      </c>
      <c r="B46" s="55" t="s">
        <v>12</v>
      </c>
      <c r="C46" s="217">
        <v>0</v>
      </c>
      <c r="D46" s="54"/>
      <c r="E46" s="54"/>
    </row>
    <row r="47" spans="1:5" ht="12.75">
      <c r="A47" s="53">
        <v>39</v>
      </c>
      <c r="B47" s="60" t="s">
        <v>2</v>
      </c>
      <c r="C47" s="217">
        <v>0</v>
      </c>
      <c r="D47" s="54"/>
      <c r="E47" s="54"/>
    </row>
    <row r="48" spans="1:5" ht="12.75">
      <c r="A48" s="53">
        <v>40</v>
      </c>
      <c r="B48" s="58" t="s">
        <v>13</v>
      </c>
      <c r="C48" s="217">
        <v>0</v>
      </c>
      <c r="D48" s="54"/>
      <c r="E48" s="54"/>
    </row>
    <row r="49" spans="1:5" ht="12.75">
      <c r="A49" s="53">
        <v>41</v>
      </c>
      <c r="B49" s="60" t="s">
        <v>14</v>
      </c>
      <c r="C49" s="217">
        <v>0</v>
      </c>
      <c r="D49" s="54"/>
      <c r="E49" s="54"/>
    </row>
    <row r="50" spans="1:5" ht="12.75">
      <c r="A50" s="53">
        <v>42</v>
      </c>
      <c r="B50" s="60" t="s">
        <v>3</v>
      </c>
      <c r="C50" s="54"/>
      <c r="D50" s="54"/>
      <c r="E50" s="54"/>
    </row>
    <row r="51" spans="1:5" ht="12.75">
      <c r="A51" s="53">
        <v>43</v>
      </c>
      <c r="B51" s="55" t="s">
        <v>15</v>
      </c>
      <c r="C51" s="53">
        <v>0</v>
      </c>
      <c r="D51" s="54"/>
      <c r="E51" s="54"/>
    </row>
    <row r="52" spans="1:5" ht="12.75">
      <c r="A52" s="53">
        <v>44</v>
      </c>
      <c r="B52" s="55" t="s">
        <v>16</v>
      </c>
      <c r="C52" s="53">
        <v>0</v>
      </c>
      <c r="D52" s="54"/>
      <c r="E52" s="54"/>
    </row>
    <row r="53" spans="1:5" ht="12.75">
      <c r="A53" s="53">
        <v>45</v>
      </c>
      <c r="B53" s="55" t="s">
        <v>44</v>
      </c>
      <c r="C53" s="53">
        <v>0</v>
      </c>
      <c r="D53" s="54"/>
      <c r="E53" s="54"/>
    </row>
    <row r="54" spans="1:5" ht="12.75">
      <c r="A54" s="53">
        <v>46</v>
      </c>
      <c r="B54" s="55" t="s">
        <v>46</v>
      </c>
      <c r="C54" s="53">
        <v>0</v>
      </c>
      <c r="D54" s="54"/>
      <c r="E54" s="54"/>
    </row>
    <row r="55" spans="1:5" ht="12.75">
      <c r="A55" s="53">
        <v>47</v>
      </c>
      <c r="B55" s="55" t="s">
        <v>34</v>
      </c>
      <c r="C55" s="53">
        <v>0</v>
      </c>
      <c r="D55" s="54"/>
      <c r="E55" s="54"/>
    </row>
    <row r="56" spans="1:5" ht="12.75">
      <c r="A56" s="216"/>
      <c r="B56" s="218"/>
      <c r="C56" s="216"/>
      <c r="D56" s="216"/>
      <c r="E56" s="216"/>
    </row>
    <row r="57" ht="12.75">
      <c r="B57" s="61"/>
    </row>
    <row r="58" ht="12.75">
      <c r="A58" s="8" t="s">
        <v>803</v>
      </c>
    </row>
    <row r="59" ht="12.75">
      <c r="B59" s="61"/>
    </row>
    <row r="60" ht="12.75">
      <c r="B60" s="61"/>
    </row>
    <row r="61" ht="12.75">
      <c r="B61" s="61"/>
    </row>
    <row r="62" ht="12.75">
      <c r="B62" s="61"/>
    </row>
    <row r="63" ht="12.75">
      <c r="B63" s="61"/>
    </row>
    <row r="76" ht="12.75">
      <c r="B76" s="62"/>
    </row>
    <row r="77" ht="12.75">
      <c r="B77" s="12"/>
    </row>
    <row r="78" ht="12.75">
      <c r="B78" s="12"/>
    </row>
    <row r="79" ht="12.75">
      <c r="B79" s="61"/>
    </row>
    <row r="80" ht="12.75">
      <c r="B80" s="61"/>
    </row>
    <row r="81" ht="12.75">
      <c r="B81" s="62"/>
    </row>
    <row r="82" ht="12.75">
      <c r="B82" s="12"/>
    </row>
    <row r="83" ht="12.75">
      <c r="B83" s="12"/>
    </row>
    <row r="84" ht="12.75">
      <c r="B84" s="62"/>
    </row>
    <row r="85" ht="12.75">
      <c r="B85" s="12"/>
    </row>
    <row r="86" ht="12.75">
      <c r="B86" s="12"/>
    </row>
    <row r="87" ht="12.75">
      <c r="B87" s="12"/>
    </row>
    <row r="88" ht="12.75">
      <c r="B88" s="62"/>
    </row>
    <row r="89" ht="12.75">
      <c r="B89" s="62"/>
    </row>
    <row r="90" ht="12.75">
      <c r="B90" s="62"/>
    </row>
    <row r="91" ht="12.75">
      <c r="B91" s="61"/>
    </row>
    <row r="92" ht="12.75">
      <c r="B92" s="61"/>
    </row>
    <row r="93" ht="12.75">
      <c r="B93" s="8"/>
    </row>
  </sheetData>
  <sheetProtection/>
  <mergeCells count="3">
    <mergeCell ref="A4:E4"/>
    <mergeCell ref="E1:E3"/>
    <mergeCell ref="A1:B3"/>
  </mergeCells>
  <printOptions/>
  <pageMargins left="1.25" right="1.25" top="1" bottom="1" header="0.25" footer="0.25"/>
  <pageSetup horizontalDpi="600" verticalDpi="600" orientation="portrait" scale="71" r:id="rId1"/>
</worksheet>
</file>

<file path=xl/worksheets/sheet22.xml><?xml version="1.0" encoding="utf-8"?>
<worksheet xmlns="http://schemas.openxmlformats.org/spreadsheetml/2006/main" xmlns:r="http://schemas.openxmlformats.org/officeDocument/2006/relationships">
  <dimension ref="A1:K53"/>
  <sheetViews>
    <sheetView zoomScalePageLayoutView="0" workbookViewId="0" topLeftCell="A1">
      <selection activeCell="K59" sqref="K59:M62"/>
    </sheetView>
  </sheetViews>
  <sheetFormatPr defaultColWidth="9.140625" defaultRowHeight="15"/>
  <cols>
    <col min="1" max="1" width="4.7109375" style="139" customWidth="1"/>
    <col min="2" max="2" width="22.00390625" style="139" customWidth="1"/>
    <col min="3" max="3" width="13.140625" style="139" customWidth="1"/>
    <col min="4" max="4" width="9.57421875" style="139" customWidth="1"/>
    <col min="5" max="5" width="9.28125" style="139" customWidth="1"/>
    <col min="6" max="6" width="9.140625" style="139" customWidth="1"/>
    <col min="7" max="7" width="7.57421875" style="139" customWidth="1"/>
    <col min="8" max="8" width="12.00390625" style="139" customWidth="1"/>
    <col min="9" max="9" width="2.00390625" style="139" customWidth="1"/>
    <col min="10" max="10" width="11.57421875" style="139" customWidth="1"/>
    <col min="11" max="11" width="10.8515625" style="139" customWidth="1"/>
    <col min="12" max="16384" width="9.140625" style="139" customWidth="1"/>
  </cols>
  <sheetData>
    <row r="1" spans="1:11" s="221" customFormat="1" ht="24" customHeight="1">
      <c r="A1" s="848" t="s">
        <v>807</v>
      </c>
      <c r="B1" s="848"/>
      <c r="C1" s="848"/>
      <c r="D1" s="850" t="s">
        <v>239</v>
      </c>
      <c r="E1" s="850"/>
      <c r="F1" s="850"/>
      <c r="G1" s="851" t="s">
        <v>377</v>
      </c>
      <c r="H1" s="851"/>
      <c r="I1" s="852" t="s">
        <v>816</v>
      </c>
      <c r="J1" s="853"/>
      <c r="K1" s="854"/>
    </row>
    <row r="2" spans="1:11" ht="9.75" customHeight="1">
      <c r="A2" s="848"/>
      <c r="B2" s="848"/>
      <c r="C2" s="848"/>
      <c r="D2" s="850"/>
      <c r="E2" s="850"/>
      <c r="F2" s="850"/>
      <c r="G2" s="851"/>
      <c r="H2" s="851"/>
      <c r="I2" s="855"/>
      <c r="J2" s="856"/>
      <c r="K2" s="857"/>
    </row>
    <row r="3" spans="1:11" ht="10.5" customHeight="1">
      <c r="A3" s="858" t="s">
        <v>647</v>
      </c>
      <c r="B3" s="859"/>
      <c r="C3" s="859"/>
      <c r="D3" s="859"/>
      <c r="E3" s="859"/>
      <c r="F3" s="859"/>
      <c r="G3" s="859"/>
      <c r="H3" s="859"/>
      <c r="I3" s="859"/>
      <c r="J3" s="859"/>
      <c r="K3" s="860"/>
    </row>
    <row r="4" spans="1:11" ht="60.75" customHeight="1">
      <c r="A4" s="861" t="s">
        <v>648</v>
      </c>
      <c r="B4" s="861"/>
      <c r="C4" s="861"/>
      <c r="D4" s="861"/>
      <c r="E4" s="861"/>
      <c r="F4" s="861"/>
      <c r="G4" s="861"/>
      <c r="H4" s="861"/>
      <c r="I4" s="861"/>
      <c r="J4" s="861"/>
      <c r="K4" s="861"/>
    </row>
    <row r="5" spans="1:11" ht="9.75" customHeight="1">
      <c r="A5" s="848" t="s">
        <v>163</v>
      </c>
      <c r="B5" s="849" t="s">
        <v>649</v>
      </c>
      <c r="C5" s="849"/>
      <c r="D5" s="849"/>
      <c r="E5" s="530" t="s">
        <v>650</v>
      </c>
      <c r="F5" s="585" t="s">
        <v>651</v>
      </c>
      <c r="G5" s="585"/>
      <c r="H5" s="585"/>
      <c r="I5" s="585"/>
      <c r="J5" s="585" t="s">
        <v>652</v>
      </c>
      <c r="K5" s="585"/>
    </row>
    <row r="6" spans="1:11" ht="36" customHeight="1">
      <c r="A6" s="848"/>
      <c r="B6" s="140" t="s">
        <v>653</v>
      </c>
      <c r="C6" s="585" t="s">
        <v>654</v>
      </c>
      <c r="D6" s="585"/>
      <c r="E6" s="530"/>
      <c r="F6" s="585" t="s">
        <v>655</v>
      </c>
      <c r="G6" s="585"/>
      <c r="H6" s="530" t="s">
        <v>656</v>
      </c>
      <c r="I6" s="530"/>
      <c r="J6" s="140" t="s">
        <v>657</v>
      </c>
      <c r="K6" s="140" t="s">
        <v>658</v>
      </c>
    </row>
    <row r="7" spans="1:11" ht="13.5" customHeight="1">
      <c r="A7" s="142">
        <v>1</v>
      </c>
      <c r="B7" s="845" t="s">
        <v>829</v>
      </c>
      <c r="C7" s="846"/>
      <c r="D7" s="847"/>
      <c r="E7" s="222"/>
      <c r="F7" s="843"/>
      <c r="G7" s="843"/>
      <c r="H7" s="843"/>
      <c r="I7" s="843"/>
      <c r="J7" s="222"/>
      <c r="K7" s="222"/>
    </row>
    <row r="8" spans="1:11" ht="13.5" customHeight="1">
      <c r="A8" s="142">
        <v>2</v>
      </c>
      <c r="B8" s="222"/>
      <c r="C8" s="843"/>
      <c r="D8" s="843"/>
      <c r="E8" s="222"/>
      <c r="F8" s="843"/>
      <c r="G8" s="843"/>
      <c r="H8" s="843"/>
      <c r="I8" s="843"/>
      <c r="J8" s="222"/>
      <c r="K8" s="222"/>
    </row>
    <row r="9" spans="1:11" ht="13.5" customHeight="1">
      <c r="A9" s="142">
        <v>3</v>
      </c>
      <c r="B9" s="222"/>
      <c r="C9" s="843"/>
      <c r="D9" s="843"/>
      <c r="E9" s="222"/>
      <c r="F9" s="843"/>
      <c r="G9" s="843"/>
      <c r="H9" s="843"/>
      <c r="I9" s="843"/>
      <c r="J9" s="222"/>
      <c r="K9" s="222"/>
    </row>
    <row r="10" spans="1:11" ht="13.5" customHeight="1">
      <c r="A10" s="142">
        <v>4</v>
      </c>
      <c r="B10" s="222"/>
      <c r="C10" s="843"/>
      <c r="D10" s="843"/>
      <c r="E10" s="222"/>
      <c r="F10" s="843"/>
      <c r="G10" s="843"/>
      <c r="H10" s="843"/>
      <c r="I10" s="843"/>
      <c r="J10" s="222"/>
      <c r="K10" s="222"/>
    </row>
    <row r="11" spans="1:11" ht="13.5" customHeight="1">
      <c r="A11" s="142">
        <v>5</v>
      </c>
      <c r="B11" s="222"/>
      <c r="C11" s="843"/>
      <c r="D11" s="843"/>
      <c r="E11" s="222"/>
      <c r="F11" s="843"/>
      <c r="G11" s="843"/>
      <c r="H11" s="843"/>
      <c r="I11" s="843"/>
      <c r="J11" s="222"/>
      <c r="K11" s="222"/>
    </row>
    <row r="12" spans="1:11" ht="13.5" customHeight="1">
      <c r="A12" s="142">
        <v>6</v>
      </c>
      <c r="B12" s="222"/>
      <c r="C12" s="843"/>
      <c r="D12" s="843"/>
      <c r="E12" s="222"/>
      <c r="F12" s="843"/>
      <c r="G12" s="843"/>
      <c r="H12" s="843"/>
      <c r="I12" s="843"/>
      <c r="J12" s="222"/>
      <c r="K12" s="222"/>
    </row>
    <row r="13" spans="1:11" ht="13.5" customHeight="1">
      <c r="A13" s="142">
        <v>7</v>
      </c>
      <c r="B13" s="222"/>
      <c r="C13" s="843"/>
      <c r="D13" s="843"/>
      <c r="E13" s="222"/>
      <c r="F13" s="843"/>
      <c r="G13" s="843"/>
      <c r="H13" s="843"/>
      <c r="I13" s="843"/>
      <c r="J13" s="222"/>
      <c r="K13" s="222"/>
    </row>
    <row r="14" spans="1:11" ht="13.5" customHeight="1">
      <c r="A14" s="142">
        <v>8</v>
      </c>
      <c r="B14" s="222"/>
      <c r="C14" s="843"/>
      <c r="D14" s="843"/>
      <c r="E14" s="222"/>
      <c r="F14" s="843"/>
      <c r="G14" s="843"/>
      <c r="H14" s="843"/>
      <c r="I14" s="843"/>
      <c r="J14" s="222"/>
      <c r="K14" s="222"/>
    </row>
    <row r="15" spans="1:11" ht="13.5" customHeight="1">
      <c r="A15" s="142">
        <v>9</v>
      </c>
      <c r="B15" s="222"/>
      <c r="C15" s="843"/>
      <c r="D15" s="843"/>
      <c r="E15" s="222"/>
      <c r="F15" s="843"/>
      <c r="G15" s="843"/>
      <c r="H15" s="843"/>
      <c r="I15" s="843"/>
      <c r="J15" s="222"/>
      <c r="K15" s="222"/>
    </row>
    <row r="16" spans="1:11" ht="13.5" customHeight="1">
      <c r="A16" s="142">
        <v>10</v>
      </c>
      <c r="B16" s="222"/>
      <c r="C16" s="843"/>
      <c r="D16" s="843"/>
      <c r="E16" s="222"/>
      <c r="F16" s="843"/>
      <c r="G16" s="843"/>
      <c r="H16" s="843"/>
      <c r="I16" s="843"/>
      <c r="J16" s="222"/>
      <c r="K16" s="222"/>
    </row>
    <row r="17" spans="1:11" ht="13.5" customHeight="1">
      <c r="A17" s="142">
        <v>11</v>
      </c>
      <c r="B17" s="222"/>
      <c r="C17" s="843"/>
      <c r="D17" s="843"/>
      <c r="E17" s="222"/>
      <c r="F17" s="843"/>
      <c r="G17" s="843"/>
      <c r="H17" s="843"/>
      <c r="I17" s="843"/>
      <c r="J17" s="222"/>
      <c r="K17" s="222"/>
    </row>
    <row r="18" spans="1:11" ht="13.5" customHeight="1">
      <c r="A18" s="142">
        <v>12</v>
      </c>
      <c r="B18" s="222"/>
      <c r="C18" s="843"/>
      <c r="D18" s="843"/>
      <c r="E18" s="222"/>
      <c r="F18" s="843"/>
      <c r="G18" s="843"/>
      <c r="H18" s="843"/>
      <c r="I18" s="843"/>
      <c r="J18" s="222"/>
      <c r="K18" s="222"/>
    </row>
    <row r="19" spans="1:11" ht="13.5" customHeight="1">
      <c r="A19" s="142">
        <v>13</v>
      </c>
      <c r="B19" s="222"/>
      <c r="C19" s="843"/>
      <c r="D19" s="843"/>
      <c r="E19" s="223"/>
      <c r="F19" s="844"/>
      <c r="G19" s="844"/>
      <c r="H19" s="843"/>
      <c r="I19" s="843"/>
      <c r="J19" s="222"/>
      <c r="K19" s="222"/>
    </row>
    <row r="20" spans="1:11" ht="13.5" customHeight="1">
      <c r="A20" s="142">
        <v>14</v>
      </c>
      <c r="B20" s="222"/>
      <c r="C20" s="843"/>
      <c r="D20" s="843"/>
      <c r="E20" s="222"/>
      <c r="F20" s="843"/>
      <c r="G20" s="843"/>
      <c r="H20" s="843"/>
      <c r="I20" s="843"/>
      <c r="J20" s="222"/>
      <c r="K20" s="222"/>
    </row>
    <row r="21" spans="1:11" ht="13.5" customHeight="1">
      <c r="A21" s="142">
        <v>15</v>
      </c>
      <c r="B21" s="222"/>
      <c r="C21" s="843"/>
      <c r="D21" s="843"/>
      <c r="E21" s="222"/>
      <c r="F21" s="843"/>
      <c r="G21" s="843"/>
      <c r="H21" s="843"/>
      <c r="I21" s="843"/>
      <c r="J21" s="222"/>
      <c r="K21" s="222"/>
    </row>
    <row r="22" spans="1:11" ht="13.5" customHeight="1">
      <c r="A22" s="142">
        <v>16</v>
      </c>
      <c r="B22" s="222"/>
      <c r="C22" s="843"/>
      <c r="D22" s="843"/>
      <c r="E22" s="222"/>
      <c r="F22" s="843"/>
      <c r="G22" s="843"/>
      <c r="H22" s="843"/>
      <c r="I22" s="843"/>
      <c r="J22" s="222"/>
      <c r="K22" s="222"/>
    </row>
    <row r="23" spans="1:11" ht="13.5" customHeight="1">
      <c r="A23" s="142">
        <v>17</v>
      </c>
      <c r="B23" s="222"/>
      <c r="C23" s="843"/>
      <c r="D23" s="843"/>
      <c r="E23" s="223"/>
      <c r="F23" s="844"/>
      <c r="G23" s="844"/>
      <c r="H23" s="843"/>
      <c r="I23" s="843"/>
      <c r="J23" s="222"/>
      <c r="K23" s="222"/>
    </row>
    <row r="24" spans="1:11" ht="13.5" customHeight="1">
      <c r="A24" s="142">
        <v>18</v>
      </c>
      <c r="B24" s="222"/>
      <c r="C24" s="843"/>
      <c r="D24" s="843"/>
      <c r="E24" s="223"/>
      <c r="F24" s="844"/>
      <c r="G24" s="844"/>
      <c r="H24" s="843"/>
      <c r="I24" s="843"/>
      <c r="J24" s="222"/>
      <c r="K24" s="222"/>
    </row>
    <row r="25" spans="1:11" ht="13.5" customHeight="1">
      <c r="A25" s="142">
        <v>19</v>
      </c>
      <c r="B25" s="222"/>
      <c r="C25" s="843"/>
      <c r="D25" s="843"/>
      <c r="E25" s="222"/>
      <c r="F25" s="843"/>
      <c r="G25" s="843"/>
      <c r="H25" s="843"/>
      <c r="I25" s="843"/>
      <c r="J25" s="222"/>
      <c r="K25" s="222"/>
    </row>
    <row r="26" spans="1:11" ht="13.5" customHeight="1">
      <c r="A26" s="142">
        <v>20</v>
      </c>
      <c r="B26" s="222"/>
      <c r="C26" s="843"/>
      <c r="D26" s="843"/>
      <c r="E26" s="222"/>
      <c r="F26" s="843"/>
      <c r="G26" s="843"/>
      <c r="H26" s="843"/>
      <c r="I26" s="843"/>
      <c r="J26" s="222"/>
      <c r="K26" s="222"/>
    </row>
    <row r="27" spans="1:11" ht="13.5" customHeight="1">
      <c r="A27" s="142">
        <v>21</v>
      </c>
      <c r="B27" s="222"/>
      <c r="C27" s="843"/>
      <c r="D27" s="843"/>
      <c r="E27" s="222"/>
      <c r="F27" s="843"/>
      <c r="G27" s="843"/>
      <c r="H27" s="843"/>
      <c r="I27" s="843"/>
      <c r="J27" s="222"/>
      <c r="K27" s="222"/>
    </row>
    <row r="28" spans="1:11" ht="13.5" customHeight="1">
      <c r="A28" s="142">
        <v>22</v>
      </c>
      <c r="B28" s="222"/>
      <c r="C28" s="843"/>
      <c r="D28" s="843"/>
      <c r="E28" s="222"/>
      <c r="F28" s="843"/>
      <c r="G28" s="843"/>
      <c r="H28" s="843"/>
      <c r="I28" s="843"/>
      <c r="J28" s="222"/>
      <c r="K28" s="222"/>
    </row>
    <row r="29" spans="1:11" ht="13.5" customHeight="1">
      <c r="A29" s="142">
        <v>23</v>
      </c>
      <c r="B29" s="222"/>
      <c r="C29" s="843"/>
      <c r="D29" s="843"/>
      <c r="E29" s="222"/>
      <c r="F29" s="843"/>
      <c r="G29" s="843"/>
      <c r="H29" s="843"/>
      <c r="I29" s="843"/>
      <c r="J29" s="222"/>
      <c r="K29" s="222"/>
    </row>
    <row r="30" spans="1:11" ht="13.5" customHeight="1">
      <c r="A30" s="142">
        <v>24</v>
      </c>
      <c r="B30" s="222"/>
      <c r="C30" s="843"/>
      <c r="D30" s="843"/>
      <c r="E30" s="222"/>
      <c r="F30" s="843"/>
      <c r="G30" s="843"/>
      <c r="H30" s="843"/>
      <c r="I30" s="843"/>
      <c r="J30" s="222"/>
      <c r="K30" s="222"/>
    </row>
    <row r="31" spans="1:11" ht="13.5" customHeight="1">
      <c r="A31" s="142">
        <v>25</v>
      </c>
      <c r="B31" s="222"/>
      <c r="C31" s="843"/>
      <c r="D31" s="843"/>
      <c r="E31" s="222"/>
      <c r="F31" s="843"/>
      <c r="G31" s="843"/>
      <c r="H31" s="843"/>
      <c r="I31" s="843"/>
      <c r="J31" s="222"/>
      <c r="K31" s="222"/>
    </row>
    <row r="32" spans="1:11" ht="13.5" customHeight="1">
      <c r="A32" s="142">
        <v>26</v>
      </c>
      <c r="B32" s="222"/>
      <c r="C32" s="843"/>
      <c r="D32" s="843"/>
      <c r="E32" s="222"/>
      <c r="F32" s="843"/>
      <c r="G32" s="843"/>
      <c r="H32" s="843"/>
      <c r="I32" s="843"/>
      <c r="J32" s="222"/>
      <c r="K32" s="222"/>
    </row>
    <row r="33" spans="1:11" ht="13.5" customHeight="1">
      <c r="A33" s="142">
        <v>27</v>
      </c>
      <c r="B33" s="222"/>
      <c r="C33" s="843"/>
      <c r="D33" s="843"/>
      <c r="E33" s="222"/>
      <c r="F33" s="843"/>
      <c r="G33" s="843"/>
      <c r="H33" s="843"/>
      <c r="I33" s="843"/>
      <c r="J33" s="222"/>
      <c r="K33" s="222"/>
    </row>
    <row r="34" spans="1:11" ht="13.5" customHeight="1">
      <c r="A34" s="142">
        <v>28</v>
      </c>
      <c r="B34" s="222"/>
      <c r="C34" s="843"/>
      <c r="D34" s="843"/>
      <c r="E34" s="222"/>
      <c r="F34" s="843"/>
      <c r="G34" s="843"/>
      <c r="H34" s="843"/>
      <c r="I34" s="843"/>
      <c r="J34" s="222"/>
      <c r="K34" s="222"/>
    </row>
    <row r="35" spans="1:11" ht="13.5" customHeight="1">
      <c r="A35" s="142">
        <v>29</v>
      </c>
      <c r="B35" s="222"/>
      <c r="C35" s="843"/>
      <c r="D35" s="843"/>
      <c r="E35" s="222"/>
      <c r="F35" s="843"/>
      <c r="G35" s="843"/>
      <c r="H35" s="843"/>
      <c r="I35" s="843"/>
      <c r="J35" s="222"/>
      <c r="K35" s="222"/>
    </row>
    <row r="36" spans="1:11" ht="13.5" customHeight="1">
      <c r="A36" s="142">
        <v>30</v>
      </c>
      <c r="B36" s="222"/>
      <c r="C36" s="843"/>
      <c r="D36" s="843"/>
      <c r="E36" s="222"/>
      <c r="F36" s="843"/>
      <c r="G36" s="843"/>
      <c r="H36" s="843"/>
      <c r="I36" s="843"/>
      <c r="J36" s="222"/>
      <c r="K36" s="222"/>
    </row>
    <row r="37" spans="1:11" ht="13.5" customHeight="1">
      <c r="A37" s="142">
        <v>31</v>
      </c>
      <c r="B37" s="222"/>
      <c r="C37" s="843"/>
      <c r="D37" s="843"/>
      <c r="E37" s="222"/>
      <c r="F37" s="843"/>
      <c r="G37" s="843"/>
      <c r="H37" s="843"/>
      <c r="I37" s="843"/>
      <c r="J37" s="222"/>
      <c r="K37" s="222"/>
    </row>
    <row r="38" spans="1:11" ht="13.5" customHeight="1">
      <c r="A38" s="142">
        <v>32</v>
      </c>
      <c r="B38" s="222"/>
      <c r="C38" s="843"/>
      <c r="D38" s="843"/>
      <c r="E38" s="222"/>
      <c r="F38" s="843"/>
      <c r="G38" s="843"/>
      <c r="H38" s="843"/>
      <c r="I38" s="843"/>
      <c r="J38" s="222"/>
      <c r="K38" s="222"/>
    </row>
    <row r="39" spans="1:11" ht="13.5" customHeight="1">
      <c r="A39" s="142">
        <v>33</v>
      </c>
      <c r="B39" s="222"/>
      <c r="C39" s="843"/>
      <c r="D39" s="843"/>
      <c r="E39" s="222"/>
      <c r="F39" s="843"/>
      <c r="G39" s="843"/>
      <c r="H39" s="843"/>
      <c r="I39" s="843"/>
      <c r="J39" s="222"/>
      <c r="K39" s="222"/>
    </row>
    <row r="40" spans="1:11" ht="13.5" customHeight="1">
      <c r="A40" s="142">
        <v>34</v>
      </c>
      <c r="B40" s="222"/>
      <c r="C40" s="843"/>
      <c r="D40" s="843"/>
      <c r="E40" s="222"/>
      <c r="F40" s="843"/>
      <c r="G40" s="843"/>
      <c r="H40" s="843"/>
      <c r="I40" s="843"/>
      <c r="J40" s="222"/>
      <c r="K40" s="222"/>
    </row>
    <row r="41" spans="1:11" ht="13.5" customHeight="1">
      <c r="A41" s="142">
        <v>35</v>
      </c>
      <c r="B41" s="222"/>
      <c r="C41" s="843"/>
      <c r="D41" s="843"/>
      <c r="E41" s="222"/>
      <c r="F41" s="843"/>
      <c r="G41" s="843"/>
      <c r="H41" s="843"/>
      <c r="I41" s="843"/>
      <c r="J41" s="222"/>
      <c r="K41" s="222"/>
    </row>
    <row r="42" spans="1:11" ht="13.5" customHeight="1">
      <c r="A42" s="142">
        <v>36</v>
      </c>
      <c r="B42" s="222"/>
      <c r="C42" s="843"/>
      <c r="D42" s="843"/>
      <c r="E42" s="222"/>
      <c r="F42" s="843"/>
      <c r="G42" s="843"/>
      <c r="H42" s="843"/>
      <c r="I42" s="843"/>
      <c r="J42" s="222"/>
      <c r="K42" s="222"/>
    </row>
    <row r="43" spans="1:11" ht="13.5" customHeight="1">
      <c r="A43" s="142">
        <v>37</v>
      </c>
      <c r="B43" s="222"/>
      <c r="C43" s="843"/>
      <c r="D43" s="843"/>
      <c r="E43" s="222"/>
      <c r="F43" s="843"/>
      <c r="G43" s="843"/>
      <c r="H43" s="843"/>
      <c r="I43" s="843"/>
      <c r="J43" s="222"/>
      <c r="K43" s="222"/>
    </row>
    <row r="44" spans="1:11" ht="13.5" customHeight="1">
      <c r="A44" s="142">
        <v>38</v>
      </c>
      <c r="B44" s="222"/>
      <c r="C44" s="843"/>
      <c r="D44" s="843"/>
      <c r="E44" s="222"/>
      <c r="F44" s="843"/>
      <c r="G44" s="843"/>
      <c r="H44" s="843"/>
      <c r="I44" s="843"/>
      <c r="J44" s="222"/>
      <c r="K44" s="222"/>
    </row>
    <row r="45" spans="1:11" ht="13.5" customHeight="1">
      <c r="A45" s="142">
        <v>39</v>
      </c>
      <c r="B45" s="222"/>
      <c r="C45" s="843"/>
      <c r="D45" s="843"/>
      <c r="E45" s="222"/>
      <c r="F45" s="843"/>
      <c r="G45" s="843"/>
      <c r="H45" s="843"/>
      <c r="I45" s="843"/>
      <c r="J45" s="222"/>
      <c r="K45" s="222"/>
    </row>
    <row r="46" spans="1:11" ht="13.5" customHeight="1">
      <c r="A46" s="142">
        <v>40</v>
      </c>
      <c r="B46" s="222"/>
      <c r="C46" s="843"/>
      <c r="D46" s="843"/>
      <c r="E46" s="222"/>
      <c r="F46" s="843"/>
      <c r="G46" s="843"/>
      <c r="H46" s="843"/>
      <c r="I46" s="843"/>
      <c r="J46" s="222"/>
      <c r="K46" s="222"/>
    </row>
    <row r="47" spans="1:11" ht="13.5" customHeight="1">
      <c r="A47" s="142">
        <v>41</v>
      </c>
      <c r="B47" s="222"/>
      <c r="C47" s="843"/>
      <c r="D47" s="843"/>
      <c r="E47" s="222"/>
      <c r="F47" s="843"/>
      <c r="G47" s="843"/>
      <c r="H47" s="843"/>
      <c r="I47" s="843"/>
      <c r="J47" s="222"/>
      <c r="K47" s="222"/>
    </row>
    <row r="48" spans="1:11" ht="13.5" customHeight="1">
      <c r="A48" s="142">
        <v>42</v>
      </c>
      <c r="B48" s="222"/>
      <c r="C48" s="843"/>
      <c r="D48" s="843"/>
      <c r="E48" s="222"/>
      <c r="F48" s="843"/>
      <c r="G48" s="843"/>
      <c r="H48" s="843"/>
      <c r="I48" s="843"/>
      <c r="J48" s="222"/>
      <c r="K48" s="222"/>
    </row>
    <row r="49" spans="1:11" ht="13.5" customHeight="1">
      <c r="A49" s="142">
        <v>43</v>
      </c>
      <c r="B49" s="222"/>
      <c r="C49" s="843"/>
      <c r="D49" s="843"/>
      <c r="E49" s="222"/>
      <c r="F49" s="843"/>
      <c r="G49" s="843"/>
      <c r="H49" s="843"/>
      <c r="I49" s="843"/>
      <c r="J49" s="222"/>
      <c r="K49" s="222"/>
    </row>
    <row r="50" spans="1:11" ht="15">
      <c r="A50" s="163">
        <v>44</v>
      </c>
      <c r="B50" s="224" t="s">
        <v>646</v>
      </c>
      <c r="C50" s="843"/>
      <c r="D50" s="843"/>
      <c r="E50" s="222"/>
      <c r="F50" s="843"/>
      <c r="G50" s="843"/>
      <c r="H50" s="843"/>
      <c r="I50" s="843"/>
      <c r="J50" s="222"/>
      <c r="K50" s="222"/>
    </row>
    <row r="53" ht="15">
      <c r="A53" s="164" t="s">
        <v>804</v>
      </c>
    </row>
  </sheetData>
  <sheetProtection/>
  <mergeCells count="146">
    <mergeCell ref="A5:A6"/>
    <mergeCell ref="B5:D5"/>
    <mergeCell ref="E5:E6"/>
    <mergeCell ref="F5:I5"/>
    <mergeCell ref="J5:K5"/>
    <mergeCell ref="C6:D6"/>
    <mergeCell ref="F6:G6"/>
    <mergeCell ref="H6:I6"/>
    <mergeCell ref="A1:C2"/>
    <mergeCell ref="D1:F2"/>
    <mergeCell ref="G1:H2"/>
    <mergeCell ref="I1:K2"/>
    <mergeCell ref="A3:K3"/>
    <mergeCell ref="A4:K4"/>
    <mergeCell ref="C9:D9"/>
    <mergeCell ref="F9:G9"/>
    <mergeCell ref="H9:I9"/>
    <mergeCell ref="C10:D10"/>
    <mergeCell ref="F10:G10"/>
    <mergeCell ref="H10:I10"/>
    <mergeCell ref="F7:G7"/>
    <mergeCell ref="H7:I7"/>
    <mergeCell ref="C8:D8"/>
    <mergeCell ref="F8:G8"/>
    <mergeCell ref="H8:I8"/>
    <mergeCell ref="B7:D7"/>
    <mergeCell ref="C13:D13"/>
    <mergeCell ref="F13:G13"/>
    <mergeCell ref="H13:I13"/>
    <mergeCell ref="C14:D14"/>
    <mergeCell ref="F14:G14"/>
    <mergeCell ref="H14:I14"/>
    <mergeCell ref="C11:D11"/>
    <mergeCell ref="F11:G11"/>
    <mergeCell ref="H11:I11"/>
    <mergeCell ref="C12:D12"/>
    <mergeCell ref="F12:G12"/>
    <mergeCell ref="H12:I12"/>
    <mergeCell ref="C17:D17"/>
    <mergeCell ref="F17:G17"/>
    <mergeCell ref="H17:I17"/>
    <mergeCell ref="C18:D18"/>
    <mergeCell ref="F18:G18"/>
    <mergeCell ref="H18:I18"/>
    <mergeCell ref="C15:D15"/>
    <mergeCell ref="F15:G15"/>
    <mergeCell ref="H15:I15"/>
    <mergeCell ref="C16:D16"/>
    <mergeCell ref="F16:G16"/>
    <mergeCell ref="H16:I16"/>
    <mergeCell ref="C21:D21"/>
    <mergeCell ref="F21:G21"/>
    <mergeCell ref="H21:I21"/>
    <mergeCell ref="C22:D22"/>
    <mergeCell ref="F22:G22"/>
    <mergeCell ref="H22:I22"/>
    <mergeCell ref="C19:D19"/>
    <mergeCell ref="F19:G19"/>
    <mergeCell ref="H19:I19"/>
    <mergeCell ref="C20:D20"/>
    <mergeCell ref="F20:G20"/>
    <mergeCell ref="H20:I20"/>
    <mergeCell ref="C25:D25"/>
    <mergeCell ref="F25:G25"/>
    <mergeCell ref="H25:I25"/>
    <mergeCell ref="C26:D26"/>
    <mergeCell ref="F26:G26"/>
    <mergeCell ref="H26:I26"/>
    <mergeCell ref="C23:D23"/>
    <mergeCell ref="F23:G23"/>
    <mergeCell ref="H23:I23"/>
    <mergeCell ref="C24:D24"/>
    <mergeCell ref="F24:G24"/>
    <mergeCell ref="H24:I24"/>
    <mergeCell ref="C29:D29"/>
    <mergeCell ref="F29:G29"/>
    <mergeCell ref="H29:I29"/>
    <mergeCell ref="C30:D30"/>
    <mergeCell ref="F30:G30"/>
    <mergeCell ref="H30:I30"/>
    <mergeCell ref="C27:D27"/>
    <mergeCell ref="F27:G27"/>
    <mergeCell ref="H27:I27"/>
    <mergeCell ref="C28:D28"/>
    <mergeCell ref="F28:G28"/>
    <mergeCell ref="H28:I28"/>
    <mergeCell ref="C33:D33"/>
    <mergeCell ref="F33:G33"/>
    <mergeCell ref="H33:I33"/>
    <mergeCell ref="C34:D34"/>
    <mergeCell ref="F34:G34"/>
    <mergeCell ref="H34:I34"/>
    <mergeCell ref="C31:D31"/>
    <mergeCell ref="F31:G31"/>
    <mergeCell ref="H31:I31"/>
    <mergeCell ref="C32:D32"/>
    <mergeCell ref="F32:G32"/>
    <mergeCell ref="H32:I32"/>
    <mergeCell ref="C37:D37"/>
    <mergeCell ref="F37:G37"/>
    <mergeCell ref="H37:I37"/>
    <mergeCell ref="C38:D38"/>
    <mergeCell ref="F38:G38"/>
    <mergeCell ref="H38:I38"/>
    <mergeCell ref="C35:D35"/>
    <mergeCell ref="F35:G35"/>
    <mergeCell ref="H35:I35"/>
    <mergeCell ref="C36:D36"/>
    <mergeCell ref="F36:G36"/>
    <mergeCell ref="H36:I36"/>
    <mergeCell ref="C41:D41"/>
    <mergeCell ref="F41:G41"/>
    <mergeCell ref="H41:I41"/>
    <mergeCell ref="C42:D42"/>
    <mergeCell ref="F42:G42"/>
    <mergeCell ref="H42:I42"/>
    <mergeCell ref="C39:D39"/>
    <mergeCell ref="F39:G39"/>
    <mergeCell ref="H39:I39"/>
    <mergeCell ref="C40:D40"/>
    <mergeCell ref="F40:G40"/>
    <mergeCell ref="H40:I40"/>
    <mergeCell ref="C45:D45"/>
    <mergeCell ref="F45:G45"/>
    <mergeCell ref="H45:I45"/>
    <mergeCell ref="C46:D46"/>
    <mergeCell ref="F46:G46"/>
    <mergeCell ref="H46:I46"/>
    <mergeCell ref="C43:D43"/>
    <mergeCell ref="F43:G43"/>
    <mergeCell ref="H43:I43"/>
    <mergeCell ref="C44:D44"/>
    <mergeCell ref="F44:G44"/>
    <mergeCell ref="H44:I44"/>
    <mergeCell ref="C49:D49"/>
    <mergeCell ref="F49:G49"/>
    <mergeCell ref="H49:I49"/>
    <mergeCell ref="C50:D50"/>
    <mergeCell ref="F50:G50"/>
    <mergeCell ref="H50:I50"/>
    <mergeCell ref="C47:D47"/>
    <mergeCell ref="F47:G47"/>
    <mergeCell ref="H47:I47"/>
    <mergeCell ref="C48:D48"/>
    <mergeCell ref="F48:G48"/>
    <mergeCell ref="H48:I48"/>
  </mergeCells>
  <printOptions/>
  <pageMargins left="0.7" right="0.7" top="0.75" bottom="0.75" header="0.3" footer="0.3"/>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B35" sqref="B35:C35"/>
    </sheetView>
  </sheetViews>
  <sheetFormatPr defaultColWidth="9.140625" defaultRowHeight="15"/>
  <cols>
    <col min="1" max="1" width="5.8515625" style="183" customWidth="1"/>
    <col min="2" max="2" width="32.8515625" style="183" customWidth="1"/>
    <col min="3" max="3" width="25.8515625" style="183" customWidth="1"/>
    <col min="4" max="4" width="1.8515625" style="183" customWidth="1"/>
    <col min="5" max="5" width="11.140625" style="183" customWidth="1"/>
    <col min="6" max="6" width="8.421875" style="183" customWidth="1"/>
    <col min="7" max="7" width="7.8515625" style="183" customWidth="1"/>
    <col min="8" max="8" width="15.8515625" style="183" customWidth="1"/>
    <col min="9" max="16384" width="9.140625" style="183" customWidth="1"/>
  </cols>
  <sheetData>
    <row r="1" spans="1:8" s="325" customFormat="1" ht="45.75" customHeight="1">
      <c r="A1" s="491" t="s">
        <v>807</v>
      </c>
      <c r="B1" s="491"/>
      <c r="C1" s="492" t="s">
        <v>689</v>
      </c>
      <c r="D1" s="492"/>
      <c r="E1" s="493" t="s">
        <v>690</v>
      </c>
      <c r="F1" s="493"/>
      <c r="G1" s="494" t="s">
        <v>815</v>
      </c>
      <c r="H1" s="495"/>
    </row>
    <row r="2" spans="1:8" ht="16.5" customHeight="1">
      <c r="A2" s="496" t="s">
        <v>731</v>
      </c>
      <c r="B2" s="496"/>
      <c r="C2" s="496"/>
      <c r="D2" s="496"/>
      <c r="E2" s="496"/>
      <c r="F2" s="496"/>
      <c r="G2" s="496"/>
      <c r="H2" s="496"/>
    </row>
    <row r="3" spans="1:8" ht="48" customHeight="1">
      <c r="A3" s="184" t="s">
        <v>163</v>
      </c>
      <c r="B3" s="497" t="s">
        <v>184</v>
      </c>
      <c r="C3" s="497"/>
      <c r="D3" s="498" t="s">
        <v>185</v>
      </c>
      <c r="E3" s="498"/>
      <c r="F3" s="499" t="s">
        <v>186</v>
      </c>
      <c r="G3" s="499"/>
      <c r="H3" s="185" t="s">
        <v>187</v>
      </c>
    </row>
    <row r="4" spans="1:8" ht="12" customHeight="1">
      <c r="A4" s="186">
        <v>53</v>
      </c>
      <c r="B4" s="487" t="s">
        <v>691</v>
      </c>
      <c r="C4" s="487"/>
      <c r="D4" s="488"/>
      <c r="E4" s="488"/>
      <c r="F4" s="489"/>
      <c r="G4" s="489"/>
      <c r="H4" s="192"/>
    </row>
    <row r="5" spans="1:8" ht="12.75" customHeight="1">
      <c r="A5" s="186">
        <v>54</v>
      </c>
      <c r="B5" s="487" t="s">
        <v>692</v>
      </c>
      <c r="C5" s="487"/>
      <c r="D5" s="490">
        <v>227</v>
      </c>
      <c r="E5" s="490"/>
      <c r="F5" s="489"/>
      <c r="G5" s="489"/>
      <c r="H5" s="192"/>
    </row>
    <row r="6" spans="1:8" ht="12.75" customHeight="1">
      <c r="A6" s="186">
        <v>55</v>
      </c>
      <c r="B6" s="487" t="s">
        <v>693</v>
      </c>
      <c r="C6" s="487"/>
      <c r="D6" s="488"/>
      <c r="E6" s="488"/>
      <c r="F6" s="489"/>
      <c r="G6" s="489"/>
      <c r="H6" s="192"/>
    </row>
    <row r="7" spans="1:8" ht="12.75" customHeight="1">
      <c r="A7" s="186">
        <v>56</v>
      </c>
      <c r="B7" s="487" t="s">
        <v>694</v>
      </c>
      <c r="C7" s="487"/>
      <c r="D7" s="488"/>
      <c r="E7" s="488"/>
      <c r="F7" s="489"/>
      <c r="G7" s="489"/>
      <c r="H7" s="192"/>
    </row>
    <row r="8" spans="1:8" ht="12.75" customHeight="1">
      <c r="A8" s="186">
        <v>57</v>
      </c>
      <c r="B8" s="487" t="s">
        <v>695</v>
      </c>
      <c r="C8" s="487"/>
      <c r="D8" s="488"/>
      <c r="E8" s="488"/>
      <c r="F8" s="489"/>
      <c r="G8" s="489"/>
      <c r="H8" s="192"/>
    </row>
    <row r="9" spans="1:8" ht="12.75" customHeight="1">
      <c r="A9" s="186">
        <v>58</v>
      </c>
      <c r="B9" s="487" t="s">
        <v>696</v>
      </c>
      <c r="C9" s="487"/>
      <c r="D9" s="488"/>
      <c r="E9" s="488"/>
      <c r="F9" s="489"/>
      <c r="G9" s="489"/>
      <c r="H9" s="192"/>
    </row>
    <row r="10" spans="1:8" ht="12.75" customHeight="1">
      <c r="A10" s="186">
        <v>59</v>
      </c>
      <c r="B10" s="487" t="s">
        <v>697</v>
      </c>
      <c r="C10" s="487"/>
      <c r="D10" s="488"/>
      <c r="E10" s="488"/>
      <c r="F10" s="489"/>
      <c r="G10" s="489"/>
      <c r="H10" s="192"/>
    </row>
    <row r="11" spans="1:8" ht="12.75" customHeight="1">
      <c r="A11" s="186">
        <v>60</v>
      </c>
      <c r="B11" s="487" t="s">
        <v>698</v>
      </c>
      <c r="C11" s="487"/>
      <c r="D11" s="488"/>
      <c r="E11" s="488"/>
      <c r="F11" s="489"/>
      <c r="G11" s="489"/>
      <c r="H11" s="192"/>
    </row>
    <row r="12" spans="1:8" ht="12.75" customHeight="1">
      <c r="A12" s="186">
        <v>61</v>
      </c>
      <c r="B12" s="487" t="s">
        <v>699</v>
      </c>
      <c r="C12" s="487"/>
      <c r="D12" s="488"/>
      <c r="E12" s="488"/>
      <c r="F12" s="489"/>
      <c r="G12" s="489"/>
      <c r="H12" s="192"/>
    </row>
    <row r="13" spans="1:8" ht="12.75" customHeight="1">
      <c r="A13" s="186">
        <v>62</v>
      </c>
      <c r="B13" s="487" t="s">
        <v>700</v>
      </c>
      <c r="C13" s="487"/>
      <c r="D13" s="488"/>
      <c r="E13" s="488"/>
      <c r="F13" s="489"/>
      <c r="G13" s="489"/>
      <c r="H13" s="192"/>
    </row>
    <row r="14" spans="1:8" ht="12.75" customHeight="1">
      <c r="A14" s="186">
        <v>63</v>
      </c>
      <c r="B14" s="487" t="s">
        <v>701</v>
      </c>
      <c r="C14" s="487"/>
      <c r="D14" s="488"/>
      <c r="E14" s="488"/>
      <c r="F14" s="489"/>
      <c r="G14" s="489"/>
      <c r="H14" s="192"/>
    </row>
    <row r="15" spans="1:8" ht="12.75" customHeight="1">
      <c r="A15" s="186">
        <v>64</v>
      </c>
      <c r="B15" s="487" t="s">
        <v>702</v>
      </c>
      <c r="C15" s="487"/>
      <c r="D15" s="488"/>
      <c r="E15" s="488"/>
      <c r="F15" s="489"/>
      <c r="G15" s="489"/>
      <c r="H15" s="192"/>
    </row>
    <row r="16" spans="1:8" ht="12.75" customHeight="1">
      <c r="A16" s="186">
        <v>65</v>
      </c>
      <c r="B16" s="487" t="s">
        <v>703</v>
      </c>
      <c r="C16" s="487"/>
      <c r="D16" s="488"/>
      <c r="E16" s="488"/>
      <c r="F16" s="489"/>
      <c r="G16" s="489"/>
      <c r="H16" s="192"/>
    </row>
    <row r="17" spans="1:8" ht="12.75" customHeight="1">
      <c r="A17" s="186">
        <v>66</v>
      </c>
      <c r="B17" s="487" t="s">
        <v>704</v>
      </c>
      <c r="C17" s="487"/>
      <c r="D17" s="488"/>
      <c r="E17" s="488"/>
      <c r="F17" s="489"/>
      <c r="G17" s="489"/>
      <c r="H17" s="192"/>
    </row>
    <row r="18" spans="1:8" ht="12.75" customHeight="1">
      <c r="A18" s="186">
        <v>67</v>
      </c>
      <c r="B18" s="487" t="s">
        <v>705</v>
      </c>
      <c r="C18" s="487"/>
      <c r="D18" s="488"/>
      <c r="E18" s="488"/>
      <c r="F18" s="502"/>
      <c r="G18" s="502"/>
      <c r="H18" s="193"/>
    </row>
    <row r="19" spans="1:8" ht="12.75" customHeight="1">
      <c r="A19" s="186">
        <v>68</v>
      </c>
      <c r="B19" s="503" t="s">
        <v>706</v>
      </c>
      <c r="C19" s="503"/>
      <c r="D19" s="488"/>
      <c r="E19" s="488"/>
      <c r="F19" s="504"/>
      <c r="G19" s="504"/>
      <c r="H19" s="488"/>
    </row>
    <row r="20" spans="1:8" ht="12.75" customHeight="1">
      <c r="A20" s="186">
        <v>69</v>
      </c>
      <c r="B20" s="487" t="s">
        <v>707</v>
      </c>
      <c r="C20" s="487"/>
      <c r="D20" s="488"/>
      <c r="E20" s="488"/>
      <c r="F20" s="500">
        <v>9658242</v>
      </c>
      <c r="G20" s="500"/>
      <c r="H20" s="138">
        <v>9796686</v>
      </c>
    </row>
    <row r="21" spans="1:8" ht="12.75" customHeight="1">
      <c r="A21" s="186">
        <v>70</v>
      </c>
      <c r="B21" s="487" t="s">
        <v>708</v>
      </c>
      <c r="C21" s="487"/>
      <c r="D21" s="501" t="s">
        <v>709</v>
      </c>
      <c r="E21" s="501"/>
      <c r="F21" s="489"/>
      <c r="G21" s="489"/>
      <c r="H21" s="192"/>
    </row>
    <row r="22" spans="1:8" ht="12.75" customHeight="1">
      <c r="A22" s="186">
        <v>71</v>
      </c>
      <c r="B22" s="487" t="s">
        <v>710</v>
      </c>
      <c r="C22" s="487"/>
      <c r="D22" s="501" t="s">
        <v>711</v>
      </c>
      <c r="E22" s="501"/>
      <c r="F22" s="489"/>
      <c r="G22" s="489"/>
      <c r="H22" s="192"/>
    </row>
    <row r="23" spans="1:8" ht="12.75" customHeight="1">
      <c r="A23" s="186">
        <v>72</v>
      </c>
      <c r="B23" s="487" t="s">
        <v>712</v>
      </c>
      <c r="C23" s="487"/>
      <c r="D23" s="490">
        <v>232</v>
      </c>
      <c r="E23" s="490"/>
      <c r="F23" s="489"/>
      <c r="G23" s="489"/>
      <c r="H23" s="192"/>
    </row>
    <row r="24" spans="1:8" ht="12.75" customHeight="1">
      <c r="A24" s="186">
        <v>73</v>
      </c>
      <c r="B24" s="487" t="s">
        <v>713</v>
      </c>
      <c r="C24" s="487"/>
      <c r="D24" s="488"/>
      <c r="E24" s="488"/>
      <c r="F24" s="489"/>
      <c r="G24" s="489"/>
      <c r="H24" s="192"/>
    </row>
    <row r="25" spans="1:8" ht="12.75" customHeight="1">
      <c r="A25" s="186">
        <v>74</v>
      </c>
      <c r="B25" s="487" t="s">
        <v>714</v>
      </c>
      <c r="C25" s="487"/>
      <c r="D25" s="488"/>
      <c r="E25" s="488"/>
      <c r="F25" s="489"/>
      <c r="G25" s="489"/>
      <c r="H25" s="192"/>
    </row>
    <row r="26" spans="1:8" ht="12.75" customHeight="1">
      <c r="A26" s="186">
        <v>75</v>
      </c>
      <c r="B26" s="487" t="s">
        <v>715</v>
      </c>
      <c r="C26" s="487"/>
      <c r="D26" s="488"/>
      <c r="E26" s="488"/>
      <c r="F26" s="489"/>
      <c r="G26" s="489"/>
      <c r="H26" s="192"/>
    </row>
    <row r="27" spans="1:8" ht="12.75" customHeight="1">
      <c r="A27" s="186">
        <v>76</v>
      </c>
      <c r="B27" s="487" t="s">
        <v>716</v>
      </c>
      <c r="C27" s="487"/>
      <c r="D27" s="488"/>
      <c r="E27" s="488"/>
      <c r="F27" s="489"/>
      <c r="G27" s="489"/>
      <c r="H27" s="192"/>
    </row>
    <row r="28" spans="1:8" ht="12.75" customHeight="1">
      <c r="A28" s="186">
        <v>77</v>
      </c>
      <c r="B28" s="487" t="s">
        <v>717</v>
      </c>
      <c r="C28" s="487"/>
      <c r="D28" s="488"/>
      <c r="E28" s="488"/>
      <c r="F28" s="489"/>
      <c r="G28" s="489"/>
      <c r="H28" s="192"/>
    </row>
    <row r="29" spans="1:8" ht="12.75" customHeight="1">
      <c r="A29" s="186">
        <v>78</v>
      </c>
      <c r="B29" s="487" t="s">
        <v>718</v>
      </c>
      <c r="C29" s="487"/>
      <c r="D29" s="490">
        <v>233</v>
      </c>
      <c r="E29" s="490"/>
      <c r="F29" s="489"/>
      <c r="G29" s="489"/>
      <c r="H29" s="192"/>
    </row>
    <row r="30" spans="1:8" ht="12.75" customHeight="1">
      <c r="A30" s="186">
        <v>79</v>
      </c>
      <c r="B30" s="487" t="s">
        <v>719</v>
      </c>
      <c r="C30" s="487"/>
      <c r="D30" s="488"/>
      <c r="E30" s="488"/>
      <c r="F30" s="489"/>
      <c r="G30" s="489"/>
      <c r="H30" s="192"/>
    </row>
    <row r="31" spans="1:8" ht="12.75" customHeight="1">
      <c r="A31" s="186">
        <v>80</v>
      </c>
      <c r="B31" s="487" t="s">
        <v>720</v>
      </c>
      <c r="C31" s="487"/>
      <c r="D31" s="505" t="s">
        <v>721</v>
      </c>
      <c r="E31" s="505"/>
      <c r="F31" s="489"/>
      <c r="G31" s="489"/>
      <c r="H31" s="192"/>
    </row>
    <row r="32" spans="1:8" ht="12.75" customHeight="1">
      <c r="A32" s="186">
        <v>81</v>
      </c>
      <c r="B32" s="487" t="s">
        <v>722</v>
      </c>
      <c r="C32" s="487"/>
      <c r="D32" s="488"/>
      <c r="E32" s="488"/>
      <c r="F32" s="489"/>
      <c r="G32" s="489"/>
      <c r="H32" s="192"/>
    </row>
    <row r="33" spans="1:8" ht="12.75" customHeight="1">
      <c r="A33" s="186">
        <v>82</v>
      </c>
      <c r="B33" s="487" t="s">
        <v>723</v>
      </c>
      <c r="C33" s="487"/>
      <c r="D33" s="490">
        <v>234</v>
      </c>
      <c r="E33" s="490"/>
      <c r="F33" s="489"/>
      <c r="G33" s="489"/>
      <c r="H33" s="192"/>
    </row>
    <row r="34" spans="1:8" ht="12.75" customHeight="1">
      <c r="A34" s="186">
        <v>83</v>
      </c>
      <c r="B34" s="487" t="s">
        <v>724</v>
      </c>
      <c r="C34" s="487"/>
      <c r="D34" s="488"/>
      <c r="E34" s="488"/>
      <c r="F34" s="489"/>
      <c r="G34" s="489"/>
      <c r="H34" s="192"/>
    </row>
    <row r="35" spans="1:8" ht="12.75" customHeight="1">
      <c r="A35" s="186">
        <v>84</v>
      </c>
      <c r="B35" s="487" t="s">
        <v>725</v>
      </c>
      <c r="C35" s="487"/>
      <c r="D35" s="488"/>
      <c r="E35" s="488"/>
      <c r="F35" s="489"/>
      <c r="G35" s="489"/>
      <c r="H35" s="192"/>
    </row>
    <row r="36" spans="1:8" ht="12.75" customHeight="1">
      <c r="A36" s="186">
        <v>85</v>
      </c>
      <c r="B36" s="487" t="s">
        <v>726</v>
      </c>
      <c r="C36" s="487"/>
      <c r="D36" s="488"/>
      <c r="E36" s="488"/>
      <c r="F36" s="488"/>
      <c r="G36" s="488"/>
      <c r="H36" s="188"/>
    </row>
    <row r="37" spans="1:8" ht="15">
      <c r="A37" s="187"/>
      <c r="B37" s="507"/>
      <c r="C37" s="507"/>
      <c r="D37" s="488"/>
      <c r="E37" s="488"/>
      <c r="F37" s="488"/>
      <c r="G37" s="488"/>
      <c r="H37" s="188"/>
    </row>
    <row r="38" spans="1:8" ht="19.5" customHeight="1">
      <c r="A38" s="506" t="s">
        <v>782</v>
      </c>
      <c r="B38" s="506"/>
      <c r="C38" s="506"/>
      <c r="D38" s="506"/>
      <c r="E38" s="506"/>
      <c r="F38" s="506"/>
      <c r="G38" s="506"/>
      <c r="H38" s="506"/>
    </row>
  </sheetData>
  <sheetProtection/>
  <mergeCells count="111">
    <mergeCell ref="A38:H38"/>
    <mergeCell ref="B36:C36"/>
    <mergeCell ref="D36:E36"/>
    <mergeCell ref="F36:G36"/>
    <mergeCell ref="B37:C37"/>
    <mergeCell ref="D37:E37"/>
    <mergeCell ref="F37:G37"/>
    <mergeCell ref="B34:C34"/>
    <mergeCell ref="D34:E34"/>
    <mergeCell ref="F34:G34"/>
    <mergeCell ref="B35:C35"/>
    <mergeCell ref="D35:E35"/>
    <mergeCell ref="F35:G35"/>
    <mergeCell ref="B32:C32"/>
    <mergeCell ref="D32:E32"/>
    <mergeCell ref="F32:G32"/>
    <mergeCell ref="B33:C33"/>
    <mergeCell ref="D33:E33"/>
    <mergeCell ref="F33:G33"/>
    <mergeCell ref="B30:C30"/>
    <mergeCell ref="D30:E30"/>
    <mergeCell ref="F30:G30"/>
    <mergeCell ref="B31:C31"/>
    <mergeCell ref="D31:E31"/>
    <mergeCell ref="F31:G31"/>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H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B4:C4"/>
    <mergeCell ref="D4:E4"/>
    <mergeCell ref="F4:G4"/>
    <mergeCell ref="B5:C5"/>
    <mergeCell ref="D5:E5"/>
    <mergeCell ref="F5:G5"/>
    <mergeCell ref="A1:B1"/>
    <mergeCell ref="C1:D1"/>
    <mergeCell ref="E1:F1"/>
    <mergeCell ref="G1:H1"/>
    <mergeCell ref="A2:H2"/>
    <mergeCell ref="B3:C3"/>
    <mergeCell ref="D3:E3"/>
    <mergeCell ref="F3:G3"/>
  </mergeCells>
  <printOptions/>
  <pageMargins left="1.25" right="1.25" top="1" bottom="1" header="0.25" footer="0.25"/>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H50"/>
  <sheetViews>
    <sheetView zoomScalePageLayoutView="0" workbookViewId="0" topLeftCell="A1">
      <selection activeCell="K59" sqref="K59:M62"/>
    </sheetView>
  </sheetViews>
  <sheetFormatPr defaultColWidth="9.140625" defaultRowHeight="15"/>
  <cols>
    <col min="1" max="1" width="5.8515625" style="104" customWidth="1"/>
    <col min="2" max="2" width="32.8515625" style="104" customWidth="1"/>
    <col min="3" max="3" width="25.8515625" style="104" customWidth="1"/>
    <col min="4" max="4" width="12.28125" style="104" customWidth="1"/>
    <col min="5" max="5" width="8.421875" style="104" customWidth="1"/>
    <col min="6" max="6" width="7.8515625" style="104" customWidth="1"/>
    <col min="7" max="7" width="15.8515625" style="104" customWidth="1"/>
    <col min="8" max="16384" width="9.140625" style="104" customWidth="1"/>
  </cols>
  <sheetData>
    <row r="1" spans="1:7" s="334" customFormat="1" ht="43.5" customHeight="1">
      <c r="A1" s="508" t="s">
        <v>807</v>
      </c>
      <c r="B1" s="508"/>
      <c r="C1" s="337" t="s">
        <v>182</v>
      </c>
      <c r="D1" s="509" t="s">
        <v>19</v>
      </c>
      <c r="E1" s="509"/>
      <c r="F1" s="510" t="s">
        <v>816</v>
      </c>
      <c r="G1" s="510"/>
    </row>
    <row r="2" spans="1:7" ht="18.75" customHeight="1">
      <c r="A2" s="511" t="s">
        <v>183</v>
      </c>
      <c r="B2" s="511"/>
      <c r="C2" s="511"/>
      <c r="D2" s="511"/>
      <c r="E2" s="511"/>
      <c r="F2" s="511"/>
      <c r="G2" s="511"/>
    </row>
    <row r="3" spans="1:7" ht="48.75" customHeight="1">
      <c r="A3" s="105" t="s">
        <v>163</v>
      </c>
      <c r="B3" s="512" t="s">
        <v>184</v>
      </c>
      <c r="C3" s="512"/>
      <c r="D3" s="106" t="s">
        <v>185</v>
      </c>
      <c r="E3" s="513" t="s">
        <v>186</v>
      </c>
      <c r="F3" s="513"/>
      <c r="G3" s="107" t="s">
        <v>187</v>
      </c>
    </row>
    <row r="4" spans="1:7" ht="12" customHeight="1">
      <c r="A4" s="108">
        <v>1</v>
      </c>
      <c r="B4" s="514" t="s">
        <v>188</v>
      </c>
      <c r="C4" s="514"/>
      <c r="D4" s="194"/>
      <c r="E4" s="515"/>
      <c r="F4" s="515"/>
      <c r="G4" s="194"/>
    </row>
    <row r="5" spans="1:7" ht="12.75" customHeight="1">
      <c r="A5" s="108">
        <v>2</v>
      </c>
      <c r="B5" s="514" t="s">
        <v>189</v>
      </c>
      <c r="C5" s="514"/>
      <c r="D5" s="109" t="s">
        <v>190</v>
      </c>
      <c r="E5" s="515"/>
      <c r="F5" s="515"/>
      <c r="G5" s="194"/>
    </row>
    <row r="6" spans="1:7" ht="12.75" customHeight="1">
      <c r="A6" s="108">
        <v>3</v>
      </c>
      <c r="B6" s="514" t="s">
        <v>191</v>
      </c>
      <c r="C6" s="514"/>
      <c r="D6" s="109" t="s">
        <v>190</v>
      </c>
      <c r="E6" s="515"/>
      <c r="F6" s="515"/>
      <c r="G6" s="194"/>
    </row>
    <row r="7" spans="1:7" ht="12.75" customHeight="1">
      <c r="A7" s="108">
        <v>4</v>
      </c>
      <c r="B7" s="514" t="s">
        <v>192</v>
      </c>
      <c r="C7" s="514"/>
      <c r="D7" s="194"/>
      <c r="E7" s="515"/>
      <c r="F7" s="515"/>
      <c r="G7" s="194"/>
    </row>
    <row r="8" spans="1:7" ht="12.75" customHeight="1">
      <c r="A8" s="108">
        <v>5</v>
      </c>
      <c r="B8" s="514" t="s">
        <v>193</v>
      </c>
      <c r="C8" s="514"/>
      <c r="D8" s="194"/>
      <c r="E8" s="515"/>
      <c r="F8" s="515"/>
      <c r="G8" s="194"/>
    </row>
    <row r="9" spans="1:7" ht="12.75" customHeight="1">
      <c r="A9" s="108">
        <v>6</v>
      </c>
      <c r="B9" s="514" t="s">
        <v>194</v>
      </c>
      <c r="C9" s="514"/>
      <c r="D9" s="194"/>
      <c r="E9" s="515"/>
      <c r="F9" s="515"/>
      <c r="G9" s="194"/>
    </row>
    <row r="10" spans="1:7" ht="12.75" customHeight="1">
      <c r="A10" s="108">
        <v>7</v>
      </c>
      <c r="B10" s="514" t="s">
        <v>195</v>
      </c>
      <c r="C10" s="514"/>
      <c r="D10" s="108">
        <v>253</v>
      </c>
      <c r="E10" s="515"/>
      <c r="F10" s="515"/>
      <c r="G10" s="194"/>
    </row>
    <row r="11" spans="1:7" ht="12.75" customHeight="1">
      <c r="A11" s="108">
        <v>8</v>
      </c>
      <c r="B11" s="514" t="s">
        <v>196</v>
      </c>
      <c r="C11" s="514"/>
      <c r="D11" s="108">
        <v>252</v>
      </c>
      <c r="E11" s="515"/>
      <c r="F11" s="515"/>
      <c r="G11" s="194"/>
    </row>
    <row r="12" spans="1:7" ht="12.75" customHeight="1">
      <c r="A12" s="108">
        <v>9</v>
      </c>
      <c r="B12" s="514" t="s">
        <v>197</v>
      </c>
      <c r="C12" s="514"/>
      <c r="D12" s="108">
        <v>254</v>
      </c>
      <c r="E12" s="515"/>
      <c r="F12" s="515"/>
      <c r="G12" s="194"/>
    </row>
    <row r="13" spans="1:7" ht="12.75" customHeight="1">
      <c r="A13" s="110">
        <v>10</v>
      </c>
      <c r="B13" s="514" t="s">
        <v>198</v>
      </c>
      <c r="C13" s="514"/>
      <c r="D13" s="111" t="s">
        <v>199</v>
      </c>
      <c r="E13" s="515"/>
      <c r="F13" s="515"/>
      <c r="G13" s="194"/>
    </row>
    <row r="14" spans="1:7" ht="12.75" customHeight="1">
      <c r="A14" s="110">
        <v>11</v>
      </c>
      <c r="B14" s="514" t="s">
        <v>200</v>
      </c>
      <c r="C14" s="514"/>
      <c r="D14" s="109" t="s">
        <v>201</v>
      </c>
      <c r="E14" s="515"/>
      <c r="F14" s="515"/>
      <c r="G14" s="194"/>
    </row>
    <row r="15" spans="1:7" ht="12.75" customHeight="1">
      <c r="A15" s="110">
        <v>12</v>
      </c>
      <c r="B15" s="514" t="s">
        <v>202</v>
      </c>
      <c r="C15" s="514"/>
      <c r="D15" s="109" t="s">
        <v>201</v>
      </c>
      <c r="E15" s="515"/>
      <c r="F15" s="515"/>
      <c r="G15" s="194"/>
    </row>
    <row r="16" spans="1:7" ht="12.75" customHeight="1">
      <c r="A16" s="110">
        <v>13</v>
      </c>
      <c r="B16" s="514" t="s">
        <v>203</v>
      </c>
      <c r="C16" s="514"/>
      <c r="D16" s="109" t="s">
        <v>190</v>
      </c>
      <c r="E16" s="515"/>
      <c r="F16" s="515"/>
      <c r="G16" s="194"/>
    </row>
    <row r="17" spans="1:7" ht="12.75" customHeight="1">
      <c r="A17" s="110">
        <v>14</v>
      </c>
      <c r="B17" s="514" t="s">
        <v>204</v>
      </c>
      <c r="C17" s="514"/>
      <c r="D17" s="194"/>
      <c r="E17" s="515"/>
      <c r="F17" s="515"/>
      <c r="G17" s="194"/>
    </row>
    <row r="18" spans="1:7" ht="12.75" customHeight="1">
      <c r="A18" s="110">
        <v>15</v>
      </c>
      <c r="B18" s="514" t="s">
        <v>205</v>
      </c>
      <c r="C18" s="514"/>
      <c r="D18" s="109" t="s">
        <v>206</v>
      </c>
      <c r="E18" s="515"/>
      <c r="F18" s="515"/>
      <c r="G18" s="194"/>
    </row>
    <row r="19" spans="1:7" ht="12.75" customHeight="1">
      <c r="A19" s="110">
        <v>16</v>
      </c>
      <c r="B19" s="514" t="s">
        <v>207</v>
      </c>
      <c r="C19" s="514"/>
      <c r="D19" s="194"/>
      <c r="E19" s="515"/>
      <c r="F19" s="515"/>
      <c r="G19" s="194"/>
    </row>
    <row r="20" spans="1:7" ht="12.75" customHeight="1">
      <c r="A20" s="110">
        <v>17</v>
      </c>
      <c r="B20" s="514" t="s">
        <v>208</v>
      </c>
      <c r="C20" s="514"/>
      <c r="D20" s="194"/>
      <c r="E20" s="515"/>
      <c r="F20" s="515"/>
      <c r="G20" s="194"/>
    </row>
    <row r="21" spans="1:7" ht="12.75" customHeight="1">
      <c r="A21" s="110">
        <v>18</v>
      </c>
      <c r="B21" s="514" t="s">
        <v>209</v>
      </c>
      <c r="C21" s="514"/>
      <c r="D21" s="109" t="s">
        <v>210</v>
      </c>
      <c r="E21" s="516">
        <v>821027420</v>
      </c>
      <c r="F21" s="516"/>
      <c r="G21" s="112">
        <v>879928985</v>
      </c>
    </row>
    <row r="22" spans="1:7" ht="12.75" customHeight="1">
      <c r="A22" s="110">
        <v>19</v>
      </c>
      <c r="B22" s="514" t="s">
        <v>211</v>
      </c>
      <c r="C22" s="514"/>
      <c r="D22" s="109" t="s">
        <v>210</v>
      </c>
      <c r="E22" s="517"/>
      <c r="F22" s="517"/>
      <c r="G22" s="194"/>
    </row>
    <row r="23" spans="1:7" ht="12.75" customHeight="1">
      <c r="A23" s="110">
        <v>20</v>
      </c>
      <c r="B23" s="514" t="s">
        <v>212</v>
      </c>
      <c r="C23" s="514"/>
      <c r="D23" s="109" t="s">
        <v>210</v>
      </c>
      <c r="E23" s="517"/>
      <c r="F23" s="517"/>
      <c r="G23" s="194"/>
    </row>
    <row r="24" spans="1:8" ht="12.75" customHeight="1">
      <c r="A24" s="110">
        <v>21</v>
      </c>
      <c r="B24" s="514" t="s">
        <v>213</v>
      </c>
      <c r="C24" s="514"/>
      <c r="D24" s="109" t="s">
        <v>210</v>
      </c>
      <c r="E24" s="516">
        <v>208090000</v>
      </c>
      <c r="F24" s="516"/>
      <c r="G24" s="112">
        <v>243280000</v>
      </c>
      <c r="H24" s="264"/>
    </row>
    <row r="25" spans="1:7" ht="12.75" customHeight="1">
      <c r="A25" s="110">
        <v>22</v>
      </c>
      <c r="B25" s="518" t="s">
        <v>214</v>
      </c>
      <c r="C25" s="519"/>
      <c r="D25" s="194"/>
      <c r="E25" s="516">
        <v>25711882</v>
      </c>
      <c r="F25" s="516"/>
      <c r="G25" s="112">
        <v>23916800</v>
      </c>
    </row>
    <row r="26" spans="1:8" ht="12.75" customHeight="1">
      <c r="A26" s="110">
        <v>23</v>
      </c>
      <c r="B26" s="514" t="s">
        <v>215</v>
      </c>
      <c r="C26" s="514"/>
      <c r="D26" s="194"/>
      <c r="E26" s="516">
        <v>-1582038</v>
      </c>
      <c r="F26" s="516"/>
      <c r="G26" s="112">
        <v>-1663846</v>
      </c>
      <c r="H26" s="264"/>
    </row>
    <row r="27" spans="1:7" ht="12.75" customHeight="1">
      <c r="A27" s="110">
        <v>24</v>
      </c>
      <c r="B27" s="514" t="s">
        <v>216</v>
      </c>
      <c r="C27" s="514"/>
      <c r="D27" s="194"/>
      <c r="E27" s="516">
        <f>SUM(E21:F26)</f>
        <v>1053247264</v>
      </c>
      <c r="F27" s="516"/>
      <c r="G27" s="112">
        <f>SUM(G21:G26)</f>
        <v>1145461939</v>
      </c>
    </row>
    <row r="28" spans="1:7" ht="12.75" customHeight="1">
      <c r="A28" s="110">
        <v>25</v>
      </c>
      <c r="B28" s="514" t="s">
        <v>217</v>
      </c>
      <c r="C28" s="514"/>
      <c r="D28" s="194"/>
      <c r="E28" s="515"/>
      <c r="F28" s="515"/>
      <c r="G28" s="194"/>
    </row>
    <row r="29" spans="1:7" ht="12.75" customHeight="1">
      <c r="A29" s="110">
        <v>26</v>
      </c>
      <c r="B29" s="514" t="s">
        <v>218</v>
      </c>
      <c r="C29" s="514"/>
      <c r="D29" s="194"/>
      <c r="E29" s="515"/>
      <c r="F29" s="515"/>
      <c r="G29" s="194"/>
    </row>
    <row r="30" spans="1:7" ht="12.75" customHeight="1">
      <c r="A30" s="110">
        <v>27</v>
      </c>
      <c r="B30" s="514" t="s">
        <v>219</v>
      </c>
      <c r="C30" s="514"/>
      <c r="D30" s="194"/>
      <c r="E30" s="515"/>
      <c r="F30" s="515"/>
      <c r="G30" s="194"/>
    </row>
    <row r="31" spans="1:7" ht="12.75" customHeight="1">
      <c r="A31" s="110">
        <v>28</v>
      </c>
      <c r="B31" s="514" t="s">
        <v>220</v>
      </c>
      <c r="C31" s="514"/>
      <c r="D31" s="194"/>
      <c r="E31" s="515"/>
      <c r="F31" s="515"/>
      <c r="G31" s="194"/>
    </row>
    <row r="32" spans="1:7" ht="12.75" customHeight="1">
      <c r="A32" s="110">
        <v>29</v>
      </c>
      <c r="B32" s="514" t="s">
        <v>221</v>
      </c>
      <c r="C32" s="514"/>
      <c r="D32" s="194"/>
      <c r="E32" s="515"/>
      <c r="F32" s="515"/>
      <c r="G32" s="194"/>
    </row>
    <row r="33" spans="1:7" ht="12.75" customHeight="1">
      <c r="A33" s="110">
        <v>30</v>
      </c>
      <c r="B33" s="514" t="s">
        <v>222</v>
      </c>
      <c r="C33" s="514"/>
      <c r="D33" s="194"/>
      <c r="E33" s="515"/>
      <c r="F33" s="515"/>
      <c r="G33" s="194"/>
    </row>
    <row r="34" spans="1:7" ht="12.75" customHeight="1">
      <c r="A34" s="110">
        <v>31</v>
      </c>
      <c r="B34" s="514" t="s">
        <v>223</v>
      </c>
      <c r="C34" s="514"/>
      <c r="D34" s="194"/>
      <c r="E34" s="515"/>
      <c r="F34" s="515"/>
      <c r="G34" s="194"/>
    </row>
    <row r="35" spans="1:7" ht="12.75" customHeight="1">
      <c r="A35" s="110">
        <v>32</v>
      </c>
      <c r="B35" s="514" t="s">
        <v>224</v>
      </c>
      <c r="C35" s="514"/>
      <c r="D35" s="194"/>
      <c r="E35" s="515"/>
      <c r="F35" s="515"/>
      <c r="G35" s="194"/>
    </row>
    <row r="36" spans="1:7" ht="12.75" customHeight="1">
      <c r="A36" s="110">
        <v>33</v>
      </c>
      <c r="B36" s="514" t="s">
        <v>225</v>
      </c>
      <c r="C36" s="514"/>
      <c r="D36" s="194"/>
      <c r="E36" s="515"/>
      <c r="F36" s="515"/>
      <c r="G36" s="194"/>
    </row>
    <row r="37" spans="1:7" ht="12.75" customHeight="1">
      <c r="A37" s="110">
        <v>34</v>
      </c>
      <c r="B37" s="514" t="s">
        <v>226</v>
      </c>
      <c r="C37" s="514"/>
      <c r="D37" s="194"/>
      <c r="E37" s="515"/>
      <c r="F37" s="515"/>
      <c r="G37" s="194"/>
    </row>
    <row r="38" spans="1:7" ht="12.75" customHeight="1">
      <c r="A38" s="110">
        <v>35</v>
      </c>
      <c r="B38" s="514" t="s">
        <v>227</v>
      </c>
      <c r="C38" s="514"/>
      <c r="D38" s="194"/>
      <c r="E38" s="515"/>
      <c r="F38" s="515"/>
      <c r="G38" s="194"/>
    </row>
    <row r="39" spans="1:7" ht="12.75" customHeight="1">
      <c r="A39" s="110">
        <v>36</v>
      </c>
      <c r="B39" s="514" t="s">
        <v>228</v>
      </c>
      <c r="C39" s="514"/>
      <c r="D39" s="194"/>
      <c r="E39" s="515"/>
      <c r="F39" s="515"/>
      <c r="G39" s="194"/>
    </row>
    <row r="40" spans="1:7" ht="12.75" customHeight="1">
      <c r="A40" s="110">
        <v>37</v>
      </c>
      <c r="B40" s="514" t="s">
        <v>229</v>
      </c>
      <c r="C40" s="514"/>
      <c r="D40" s="194"/>
      <c r="E40" s="515"/>
      <c r="F40" s="515"/>
      <c r="G40" s="194"/>
    </row>
    <row r="41" spans="1:7" ht="12.75" customHeight="1">
      <c r="A41" s="110">
        <v>38</v>
      </c>
      <c r="B41" s="518" t="s">
        <v>230</v>
      </c>
      <c r="C41" s="519"/>
      <c r="D41" s="194"/>
      <c r="E41" s="515"/>
      <c r="F41" s="515"/>
      <c r="G41" s="194"/>
    </row>
    <row r="42" spans="1:7" ht="12.75" customHeight="1">
      <c r="A42" s="110">
        <v>39</v>
      </c>
      <c r="B42" s="514" t="s">
        <v>231</v>
      </c>
      <c r="C42" s="514"/>
      <c r="D42" s="194"/>
      <c r="E42" s="515"/>
      <c r="F42" s="515"/>
      <c r="G42" s="194"/>
    </row>
    <row r="43" spans="1:7" ht="12.75" customHeight="1">
      <c r="A43" s="110">
        <v>40</v>
      </c>
      <c r="B43" s="514" t="s">
        <v>232</v>
      </c>
      <c r="C43" s="514"/>
      <c r="D43" s="194"/>
      <c r="E43" s="515"/>
      <c r="F43" s="515"/>
      <c r="G43" s="194"/>
    </row>
    <row r="44" spans="1:7" ht="12.75" customHeight="1">
      <c r="A44" s="110">
        <v>41</v>
      </c>
      <c r="B44" s="514" t="s">
        <v>233</v>
      </c>
      <c r="C44" s="514"/>
      <c r="D44" s="194"/>
      <c r="E44" s="515"/>
      <c r="F44" s="515"/>
      <c r="G44" s="194"/>
    </row>
    <row r="45" spans="1:7" ht="12.75" customHeight="1">
      <c r="A45" s="110">
        <v>42</v>
      </c>
      <c r="B45" s="514" t="s">
        <v>234</v>
      </c>
      <c r="C45" s="514"/>
      <c r="D45" s="109" t="s">
        <v>235</v>
      </c>
      <c r="E45" s="515"/>
      <c r="F45" s="515"/>
      <c r="G45" s="194"/>
    </row>
    <row r="46" spans="1:7" ht="12.75" customHeight="1">
      <c r="A46" s="110">
        <v>43</v>
      </c>
      <c r="B46" s="514" t="s">
        <v>236</v>
      </c>
      <c r="C46" s="514"/>
      <c r="D46" s="194"/>
      <c r="E46" s="515"/>
      <c r="F46" s="515"/>
      <c r="G46" s="194"/>
    </row>
    <row r="47" spans="1:7" ht="12.75" customHeight="1">
      <c r="A47" s="110">
        <v>44</v>
      </c>
      <c r="B47" s="514" t="s">
        <v>237</v>
      </c>
      <c r="C47" s="514"/>
      <c r="D47" s="194"/>
      <c r="E47" s="515"/>
      <c r="F47" s="515"/>
      <c r="G47" s="194"/>
    </row>
    <row r="48" spans="1:7" ht="12.75" customHeight="1">
      <c r="A48" s="110">
        <v>45</v>
      </c>
      <c r="B48" s="514" t="s">
        <v>238</v>
      </c>
      <c r="C48" s="514"/>
      <c r="D48" s="194"/>
      <c r="E48" s="515"/>
      <c r="F48" s="515"/>
      <c r="G48" s="194"/>
    </row>
    <row r="49" spans="1:7" ht="105.75" customHeight="1">
      <c r="A49" s="194"/>
      <c r="B49" s="515"/>
      <c r="C49" s="515"/>
      <c r="D49" s="194"/>
      <c r="E49" s="515"/>
      <c r="F49" s="515"/>
      <c r="G49" s="194"/>
    </row>
    <row r="50" spans="1:7" ht="55.5" customHeight="1">
      <c r="A50" s="520" t="s">
        <v>783</v>
      </c>
      <c r="B50" s="520"/>
      <c r="C50" s="520"/>
      <c r="D50" s="520"/>
      <c r="E50" s="520"/>
      <c r="F50" s="520"/>
      <c r="G50" s="520"/>
    </row>
  </sheetData>
  <sheetProtection/>
  <mergeCells count="99">
    <mergeCell ref="B49:C49"/>
    <mergeCell ref="E49:F49"/>
    <mergeCell ref="A50:G50"/>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34:C34"/>
    <mergeCell ref="E34:F34"/>
    <mergeCell ref="B35:C35"/>
    <mergeCell ref="E35:F35"/>
    <mergeCell ref="B36:C36"/>
    <mergeCell ref="E36:F36"/>
    <mergeCell ref="B31:C31"/>
    <mergeCell ref="E31:F31"/>
    <mergeCell ref="B32:C32"/>
    <mergeCell ref="E32:F32"/>
    <mergeCell ref="B33:C33"/>
    <mergeCell ref="E33:F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B13:C13"/>
    <mergeCell ref="E13:F13"/>
    <mergeCell ref="B14:C14"/>
    <mergeCell ref="E14:F14"/>
    <mergeCell ref="B15:C15"/>
    <mergeCell ref="E15:F15"/>
    <mergeCell ref="B10:C10"/>
    <mergeCell ref="E10:F10"/>
    <mergeCell ref="B11:C11"/>
    <mergeCell ref="E11:F11"/>
    <mergeCell ref="B12:C12"/>
    <mergeCell ref="E12:F12"/>
    <mergeCell ref="B7:C7"/>
    <mergeCell ref="E7:F7"/>
    <mergeCell ref="B8:C8"/>
    <mergeCell ref="E8:F8"/>
    <mergeCell ref="B9:C9"/>
    <mergeCell ref="E9:F9"/>
    <mergeCell ref="B4:C4"/>
    <mergeCell ref="E4:F4"/>
    <mergeCell ref="B5:C5"/>
    <mergeCell ref="E5:F5"/>
    <mergeCell ref="B6:C6"/>
    <mergeCell ref="E6:F6"/>
    <mergeCell ref="A1:B1"/>
    <mergeCell ref="D1:E1"/>
    <mergeCell ref="F1:G1"/>
    <mergeCell ref="A2:G2"/>
    <mergeCell ref="B3:C3"/>
    <mergeCell ref="E3:F3"/>
  </mergeCells>
  <printOptions/>
  <pageMargins left="1.25" right="1.25" top="1" bottom="1" header="0.25" footer="0.25"/>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G26"/>
  <sheetViews>
    <sheetView zoomScalePageLayoutView="0" workbookViewId="0" topLeftCell="A1">
      <selection activeCell="K59" sqref="K59:M62"/>
    </sheetView>
  </sheetViews>
  <sheetFormatPr defaultColWidth="9.140625" defaultRowHeight="15"/>
  <cols>
    <col min="1" max="1" width="5.8515625" style="139" customWidth="1"/>
    <col min="2" max="2" width="32.8515625" style="139" customWidth="1"/>
    <col min="3" max="3" width="25.8515625" style="139" customWidth="1"/>
    <col min="4" max="4" width="12.28125" style="139" customWidth="1"/>
    <col min="5" max="5" width="8.421875" style="139" customWidth="1"/>
    <col min="6" max="6" width="7.8515625" style="139" customWidth="1"/>
    <col min="7" max="7" width="15.8515625" style="139" customWidth="1"/>
    <col min="8" max="16384" width="9.140625" style="139" customWidth="1"/>
  </cols>
  <sheetData>
    <row r="1" spans="1:7" s="221" customFormat="1" ht="38.25">
      <c r="A1" s="525" t="s">
        <v>807</v>
      </c>
      <c r="B1" s="525"/>
      <c r="C1" s="336" t="s">
        <v>182</v>
      </c>
      <c r="D1" s="526" t="s">
        <v>612</v>
      </c>
      <c r="E1" s="526"/>
      <c r="F1" s="527" t="s">
        <v>815</v>
      </c>
      <c r="G1" s="527"/>
    </row>
    <row r="2" spans="1:7" ht="15">
      <c r="A2" s="528" t="s">
        <v>613</v>
      </c>
      <c r="B2" s="528"/>
      <c r="C2" s="528"/>
      <c r="D2" s="528"/>
      <c r="E2" s="528"/>
      <c r="F2" s="528"/>
      <c r="G2" s="528"/>
    </row>
    <row r="3" spans="1:7" ht="45">
      <c r="A3" s="150" t="s">
        <v>163</v>
      </c>
      <c r="B3" s="529" t="s">
        <v>184</v>
      </c>
      <c r="C3" s="529"/>
      <c r="D3" s="154" t="s">
        <v>185</v>
      </c>
      <c r="E3" s="530" t="s">
        <v>186</v>
      </c>
      <c r="F3" s="530"/>
      <c r="G3" s="151" t="s">
        <v>187</v>
      </c>
    </row>
    <row r="4" spans="1:7" ht="15">
      <c r="A4" s="155">
        <v>46</v>
      </c>
      <c r="B4" s="523" t="s">
        <v>614</v>
      </c>
      <c r="C4" s="523"/>
      <c r="D4" s="191"/>
      <c r="E4" s="521"/>
      <c r="F4" s="521"/>
      <c r="G4" s="191"/>
    </row>
    <row r="5" spans="1:7" ht="15">
      <c r="A5" s="155">
        <v>47</v>
      </c>
      <c r="B5" s="523" t="s">
        <v>615</v>
      </c>
      <c r="C5" s="523"/>
      <c r="D5" s="191"/>
      <c r="E5" s="521"/>
      <c r="F5" s="521"/>
      <c r="G5" s="191"/>
    </row>
    <row r="6" spans="1:7" ht="15">
      <c r="A6" s="155">
        <v>48</v>
      </c>
      <c r="B6" s="523" t="s">
        <v>616</v>
      </c>
      <c r="C6" s="523"/>
      <c r="D6" s="191"/>
      <c r="E6" s="521"/>
      <c r="F6" s="521"/>
      <c r="G6" s="191"/>
    </row>
    <row r="7" spans="1:7" ht="15">
      <c r="A7" s="155">
        <v>49</v>
      </c>
      <c r="B7" s="523" t="s">
        <v>617</v>
      </c>
      <c r="C7" s="523"/>
      <c r="D7" s="191"/>
      <c r="E7" s="521"/>
      <c r="F7" s="521"/>
      <c r="G7" s="191"/>
    </row>
    <row r="8" spans="1:7" ht="15">
      <c r="A8" s="155">
        <v>50</v>
      </c>
      <c r="B8" s="523" t="s">
        <v>618</v>
      </c>
      <c r="C8" s="523"/>
      <c r="D8" s="191"/>
      <c r="E8" s="521"/>
      <c r="F8" s="521"/>
      <c r="G8" s="191"/>
    </row>
    <row r="9" spans="1:7" ht="15">
      <c r="A9" s="155">
        <v>51</v>
      </c>
      <c r="B9" s="523" t="s">
        <v>619</v>
      </c>
      <c r="C9" s="523"/>
      <c r="D9" s="191"/>
      <c r="E9" s="521"/>
      <c r="F9" s="521"/>
      <c r="G9" s="191"/>
    </row>
    <row r="10" spans="1:7" ht="15">
      <c r="A10" s="155">
        <v>52</v>
      </c>
      <c r="B10" s="523" t="s">
        <v>620</v>
      </c>
      <c r="C10" s="523"/>
      <c r="D10" s="191"/>
      <c r="E10" s="521"/>
      <c r="F10" s="521"/>
      <c r="G10" s="191"/>
    </row>
    <row r="11" spans="1:7" ht="15">
      <c r="A11" s="155">
        <v>53</v>
      </c>
      <c r="B11" s="523" t="s">
        <v>621</v>
      </c>
      <c r="C11" s="523"/>
      <c r="D11" s="191"/>
      <c r="E11" s="521"/>
      <c r="F11" s="521"/>
      <c r="G11" s="191"/>
    </row>
    <row r="12" spans="1:7" ht="15">
      <c r="A12" s="155">
        <v>54</v>
      </c>
      <c r="B12" s="523" t="s">
        <v>622</v>
      </c>
      <c r="C12" s="523"/>
      <c r="D12" s="191"/>
      <c r="E12" s="521"/>
      <c r="F12" s="521"/>
      <c r="G12" s="191"/>
    </row>
    <row r="13" spans="1:7" ht="15">
      <c r="A13" s="155">
        <v>55</v>
      </c>
      <c r="B13" s="523" t="s">
        <v>623</v>
      </c>
      <c r="C13" s="523"/>
      <c r="D13" s="191"/>
      <c r="E13" s="521"/>
      <c r="F13" s="521"/>
      <c r="G13" s="191"/>
    </row>
    <row r="14" spans="1:7" ht="15">
      <c r="A14" s="155">
        <v>56</v>
      </c>
      <c r="B14" s="523" t="s">
        <v>624</v>
      </c>
      <c r="C14" s="523"/>
      <c r="D14" s="191"/>
      <c r="E14" s="521"/>
      <c r="F14" s="521"/>
      <c r="G14" s="191"/>
    </row>
    <row r="15" spans="1:7" ht="15">
      <c r="A15" s="155">
        <v>57</v>
      </c>
      <c r="B15" s="523" t="s">
        <v>625</v>
      </c>
      <c r="C15" s="523"/>
      <c r="D15" s="156" t="s">
        <v>626</v>
      </c>
      <c r="E15" s="521"/>
      <c r="F15" s="521"/>
      <c r="G15" s="191"/>
    </row>
    <row r="16" spans="1:7" ht="15">
      <c r="A16" s="155">
        <v>58</v>
      </c>
      <c r="B16" s="523" t="s">
        <v>627</v>
      </c>
      <c r="C16" s="523"/>
      <c r="D16" s="191"/>
      <c r="E16" s="521"/>
      <c r="F16" s="521"/>
      <c r="G16" s="191"/>
    </row>
    <row r="17" spans="1:7" ht="15">
      <c r="A17" s="155">
        <v>59</v>
      </c>
      <c r="B17" s="523" t="s">
        <v>628</v>
      </c>
      <c r="C17" s="523"/>
      <c r="D17" s="157">
        <v>269</v>
      </c>
      <c r="E17" s="521"/>
      <c r="F17" s="521"/>
      <c r="G17" s="191"/>
    </row>
    <row r="18" spans="1:7" ht="15">
      <c r="A18" s="155">
        <v>60</v>
      </c>
      <c r="B18" s="523" t="s">
        <v>629</v>
      </c>
      <c r="C18" s="523"/>
      <c r="D18" s="157">
        <v>278</v>
      </c>
      <c r="E18" s="521"/>
      <c r="F18" s="521"/>
      <c r="G18" s="191"/>
    </row>
    <row r="19" spans="1:7" ht="15">
      <c r="A19" s="155">
        <v>61</v>
      </c>
      <c r="B19" s="523" t="s">
        <v>630</v>
      </c>
      <c r="C19" s="523"/>
      <c r="D19" s="191"/>
      <c r="E19" s="524">
        <v>0</v>
      </c>
      <c r="F19" s="524"/>
      <c r="G19" s="158">
        <v>0</v>
      </c>
    </row>
    <row r="20" spans="1:7" ht="15">
      <c r="A20" s="155">
        <v>62</v>
      </c>
      <c r="B20" s="523" t="s">
        <v>631</v>
      </c>
      <c r="C20" s="523"/>
      <c r="D20" s="156" t="s">
        <v>632</v>
      </c>
      <c r="E20" s="521"/>
      <c r="F20" s="521"/>
      <c r="G20" s="191"/>
    </row>
    <row r="21" spans="1:7" ht="15">
      <c r="A21" s="155">
        <v>63</v>
      </c>
      <c r="B21" s="523" t="s">
        <v>633</v>
      </c>
      <c r="C21" s="523"/>
      <c r="D21" s="191"/>
      <c r="E21" s="521"/>
      <c r="F21" s="521"/>
      <c r="G21" s="191"/>
    </row>
    <row r="22" spans="1:7" ht="15">
      <c r="A22" s="155">
        <v>64</v>
      </c>
      <c r="B22" s="523" t="s">
        <v>634</v>
      </c>
      <c r="C22" s="523"/>
      <c r="D22" s="191"/>
      <c r="E22" s="521"/>
      <c r="F22" s="521"/>
      <c r="G22" s="191"/>
    </row>
    <row r="23" spans="1:7" ht="15">
      <c r="A23" s="155">
        <v>65</v>
      </c>
      <c r="B23" s="523" t="s">
        <v>635</v>
      </c>
      <c r="C23" s="523"/>
      <c r="D23" s="191"/>
      <c r="E23" s="524">
        <v>0</v>
      </c>
      <c r="F23" s="524"/>
      <c r="G23" s="158">
        <v>0</v>
      </c>
    </row>
    <row r="24" spans="1:7" ht="15">
      <c r="A24" s="155">
        <v>66</v>
      </c>
      <c r="B24" s="523" t="s">
        <v>636</v>
      </c>
      <c r="C24" s="523"/>
      <c r="D24" s="191"/>
      <c r="E24" s="521"/>
      <c r="F24" s="521"/>
      <c r="G24" s="191"/>
    </row>
    <row r="25" spans="1:7" ht="15">
      <c r="A25" s="191"/>
      <c r="B25" s="521"/>
      <c r="C25" s="521"/>
      <c r="D25" s="191"/>
      <c r="E25" s="521"/>
      <c r="F25" s="521"/>
      <c r="G25" s="191"/>
    </row>
    <row r="26" spans="1:7" ht="15">
      <c r="A26" s="522" t="s">
        <v>784</v>
      </c>
      <c r="B26" s="522"/>
      <c r="C26" s="522"/>
      <c r="D26" s="522"/>
      <c r="E26" s="522"/>
      <c r="F26" s="522"/>
      <c r="G26" s="522"/>
    </row>
  </sheetData>
  <sheetProtection/>
  <mergeCells count="51">
    <mergeCell ref="A1:B1"/>
    <mergeCell ref="D1:E1"/>
    <mergeCell ref="F1:G1"/>
    <mergeCell ref="A2:G2"/>
    <mergeCell ref="B3:C3"/>
    <mergeCell ref="E3:F3"/>
    <mergeCell ref="B4:C4"/>
    <mergeCell ref="E4:F4"/>
    <mergeCell ref="B5:C5"/>
    <mergeCell ref="E5:F5"/>
    <mergeCell ref="B6:C6"/>
    <mergeCell ref="E6:F6"/>
    <mergeCell ref="B7:C7"/>
    <mergeCell ref="E7:F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5:C25"/>
    <mergeCell ref="E25:F25"/>
    <mergeCell ref="A26:G26"/>
    <mergeCell ref="B22:C22"/>
    <mergeCell ref="E22:F22"/>
    <mergeCell ref="B23:C23"/>
    <mergeCell ref="E23:F23"/>
    <mergeCell ref="B24:C24"/>
    <mergeCell ref="E24:F24"/>
  </mergeCells>
  <printOptions/>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O89"/>
  <sheetViews>
    <sheetView zoomScalePageLayoutView="0" workbookViewId="0" topLeftCell="A58">
      <selection activeCell="G75" sqref="G75"/>
    </sheetView>
  </sheetViews>
  <sheetFormatPr defaultColWidth="9.140625" defaultRowHeight="15"/>
  <cols>
    <col min="1" max="1" width="5.00390625" style="116" customWidth="1"/>
    <col min="2" max="2" width="39.57421875" style="116" customWidth="1"/>
    <col min="3" max="3" width="7.421875" style="116" customWidth="1"/>
    <col min="4" max="4" width="10.00390625" style="116" customWidth="1"/>
    <col min="5" max="5" width="12.421875" style="116" customWidth="1"/>
    <col min="6" max="6" width="12.00390625" style="116" customWidth="1"/>
    <col min="7" max="7" width="13.57421875" style="116" customWidth="1"/>
    <col min="8" max="8" width="12.421875" style="116" customWidth="1"/>
    <col min="9" max="9" width="17.8515625" style="116" customWidth="1"/>
    <col min="10" max="10" width="19.140625" style="116" customWidth="1"/>
    <col min="11" max="11" width="15.57421875" style="116" bestFit="1" customWidth="1"/>
    <col min="12" max="12" width="16.421875" style="116" customWidth="1"/>
    <col min="13" max="13" width="16.57421875" style="116" customWidth="1"/>
    <col min="14" max="14" width="16.7109375" style="116" customWidth="1"/>
    <col min="15" max="15" width="5.00390625" style="116" customWidth="1"/>
    <col min="16" max="16384" width="9.140625" style="116" customWidth="1"/>
  </cols>
  <sheetData>
    <row r="1" spans="1:15" s="335" customFormat="1" ht="24" customHeight="1">
      <c r="A1" s="533" t="s">
        <v>808</v>
      </c>
      <c r="B1" s="533"/>
      <c r="C1" s="534" t="s">
        <v>154</v>
      </c>
      <c r="D1" s="534"/>
      <c r="E1" s="531" t="s">
        <v>375</v>
      </c>
      <c r="F1" s="531"/>
      <c r="G1" s="536" t="s">
        <v>370</v>
      </c>
      <c r="H1" s="537"/>
      <c r="I1" s="535" t="s">
        <v>48</v>
      </c>
      <c r="J1" s="535"/>
      <c r="K1" s="533" t="s">
        <v>154</v>
      </c>
      <c r="L1" s="531" t="s">
        <v>268</v>
      </c>
      <c r="M1" s="531"/>
      <c r="N1" s="536" t="s">
        <v>376</v>
      </c>
      <c r="O1" s="537"/>
    </row>
    <row r="2" spans="1:15" ht="9.75" customHeight="1">
      <c r="A2" s="533"/>
      <c r="B2" s="533"/>
      <c r="C2" s="534"/>
      <c r="D2" s="534"/>
      <c r="E2" s="531"/>
      <c r="F2" s="531"/>
      <c r="G2" s="538"/>
      <c r="H2" s="539"/>
      <c r="I2" s="535"/>
      <c r="J2" s="535"/>
      <c r="K2" s="533"/>
      <c r="L2" s="531"/>
      <c r="M2" s="531"/>
      <c r="N2" s="538"/>
      <c r="O2" s="539"/>
    </row>
    <row r="3" spans="1:15" ht="10.5" customHeight="1">
      <c r="A3" s="532" t="s">
        <v>269</v>
      </c>
      <c r="B3" s="532"/>
      <c r="C3" s="532"/>
      <c r="D3" s="532"/>
      <c r="E3" s="532"/>
      <c r="F3" s="532"/>
      <c r="G3" s="532"/>
      <c r="H3" s="532"/>
      <c r="I3" s="532" t="s">
        <v>270</v>
      </c>
      <c r="J3" s="532"/>
      <c r="K3" s="532"/>
      <c r="L3" s="532"/>
      <c r="M3" s="532"/>
      <c r="N3" s="532"/>
      <c r="O3" s="532"/>
    </row>
    <row r="4" spans="1:15" ht="184.5" customHeight="1">
      <c r="A4" s="535" t="s">
        <v>271</v>
      </c>
      <c r="B4" s="535"/>
      <c r="C4" s="535"/>
      <c r="D4" s="535"/>
      <c r="E4" s="535"/>
      <c r="F4" s="535"/>
      <c r="G4" s="535"/>
      <c r="H4" s="535"/>
      <c r="I4" s="535" t="s">
        <v>272</v>
      </c>
      <c r="J4" s="535"/>
      <c r="K4" s="535"/>
      <c r="L4" s="535"/>
      <c r="M4" s="535"/>
      <c r="N4" s="535"/>
      <c r="O4" s="535"/>
    </row>
    <row r="5" spans="1:15" ht="30.75" customHeight="1">
      <c r="A5" s="540" t="s">
        <v>49</v>
      </c>
      <c r="B5" s="542" t="s">
        <v>273</v>
      </c>
      <c r="C5" s="543"/>
      <c r="D5" s="546" t="s">
        <v>274</v>
      </c>
      <c r="E5" s="546" t="s">
        <v>275</v>
      </c>
      <c r="F5" s="546" t="s">
        <v>276</v>
      </c>
      <c r="G5" s="546" t="s">
        <v>277</v>
      </c>
      <c r="H5" s="546" t="s">
        <v>278</v>
      </c>
      <c r="I5" s="548" t="s">
        <v>279</v>
      </c>
      <c r="J5" s="548"/>
      <c r="K5" s="551" t="s">
        <v>280</v>
      </c>
      <c r="L5" s="552"/>
      <c r="M5" s="553" t="s">
        <v>281</v>
      </c>
      <c r="N5" s="553"/>
      <c r="O5" s="535" t="s">
        <v>49</v>
      </c>
    </row>
    <row r="6" spans="1:15" ht="40.5" customHeight="1">
      <c r="A6" s="541"/>
      <c r="B6" s="544"/>
      <c r="C6" s="545"/>
      <c r="D6" s="547"/>
      <c r="E6" s="547"/>
      <c r="F6" s="547"/>
      <c r="G6" s="547"/>
      <c r="H6" s="547"/>
      <c r="I6" s="107" t="s">
        <v>282</v>
      </c>
      <c r="J6" s="107" t="s">
        <v>283</v>
      </c>
      <c r="K6" s="107" t="s">
        <v>282</v>
      </c>
      <c r="L6" s="107" t="s">
        <v>283</v>
      </c>
      <c r="M6" s="117" t="s">
        <v>284</v>
      </c>
      <c r="N6" s="107" t="s">
        <v>285</v>
      </c>
      <c r="O6" s="535"/>
    </row>
    <row r="7" spans="1:15" ht="13.5" customHeight="1">
      <c r="A7" s="113">
        <v>1</v>
      </c>
      <c r="B7" s="514" t="s">
        <v>286</v>
      </c>
      <c r="C7" s="514"/>
      <c r="D7" s="118"/>
      <c r="E7" s="554"/>
      <c r="F7" s="554"/>
      <c r="G7" s="554"/>
      <c r="H7" s="554"/>
      <c r="I7" s="555">
        <v>1</v>
      </c>
      <c r="J7" s="555"/>
      <c r="K7" s="555"/>
      <c r="L7" s="555"/>
      <c r="M7" s="555"/>
      <c r="N7" s="555"/>
      <c r="O7" s="555"/>
    </row>
    <row r="8" spans="1:15" ht="13.5" customHeight="1">
      <c r="A8" s="113">
        <v>2</v>
      </c>
      <c r="B8" s="514" t="s">
        <v>287</v>
      </c>
      <c r="C8" s="514"/>
      <c r="D8" s="195"/>
      <c r="E8" s="196"/>
      <c r="F8" s="196"/>
      <c r="G8" s="197"/>
      <c r="H8" s="197"/>
      <c r="I8" s="198"/>
      <c r="J8" s="198"/>
      <c r="K8" s="198"/>
      <c r="L8" s="198"/>
      <c r="M8" s="198"/>
      <c r="N8" s="198"/>
      <c r="O8" s="121">
        <v>2</v>
      </c>
    </row>
    <row r="9" spans="1:15" ht="13.5" customHeight="1">
      <c r="A9" s="113">
        <v>3</v>
      </c>
      <c r="B9" s="514" t="s">
        <v>288</v>
      </c>
      <c r="C9" s="514"/>
      <c r="D9" s="118"/>
      <c r="E9" s="549"/>
      <c r="F9" s="549"/>
      <c r="G9" s="549"/>
      <c r="H9" s="549"/>
      <c r="I9" s="550">
        <v>3</v>
      </c>
      <c r="J9" s="550"/>
      <c r="K9" s="550"/>
      <c r="L9" s="550"/>
      <c r="M9" s="550"/>
      <c r="N9" s="550"/>
      <c r="O9" s="550"/>
    </row>
    <row r="10" spans="1:15" ht="13.5" customHeight="1">
      <c r="A10" s="113">
        <v>4</v>
      </c>
      <c r="B10" s="514" t="s">
        <v>289</v>
      </c>
      <c r="C10" s="514"/>
      <c r="D10" s="195"/>
      <c r="E10" s="196"/>
      <c r="F10" s="196"/>
      <c r="G10" s="197"/>
      <c r="H10" s="197"/>
      <c r="I10" s="198"/>
      <c r="J10" s="198"/>
      <c r="K10" s="198"/>
      <c r="L10" s="198"/>
      <c r="M10" s="198"/>
      <c r="N10" s="198"/>
      <c r="O10" s="121">
        <v>4</v>
      </c>
    </row>
    <row r="11" spans="1:15" ht="13.5" customHeight="1">
      <c r="A11" s="113">
        <v>5</v>
      </c>
      <c r="B11" s="514" t="s">
        <v>290</v>
      </c>
      <c r="C11" s="514"/>
      <c r="D11" s="195"/>
      <c r="E11" s="196"/>
      <c r="F11" s="196"/>
      <c r="G11" s="197"/>
      <c r="H11" s="197"/>
      <c r="I11" s="198"/>
      <c r="J11" s="198"/>
      <c r="K11" s="198"/>
      <c r="L11" s="198"/>
      <c r="M11" s="198"/>
      <c r="N11" s="198"/>
      <c r="O11" s="121">
        <v>5</v>
      </c>
    </row>
    <row r="12" spans="1:15" ht="13.5" customHeight="1">
      <c r="A12" s="113">
        <v>6</v>
      </c>
      <c r="B12" s="514" t="s">
        <v>291</v>
      </c>
      <c r="C12" s="514"/>
      <c r="D12" s="195"/>
      <c r="E12" s="196"/>
      <c r="F12" s="196"/>
      <c r="G12" s="197"/>
      <c r="H12" s="197"/>
      <c r="I12" s="198"/>
      <c r="J12" s="198"/>
      <c r="K12" s="198"/>
      <c r="L12" s="198"/>
      <c r="M12" s="198"/>
      <c r="N12" s="198"/>
      <c r="O12" s="121">
        <v>6</v>
      </c>
    </row>
    <row r="13" spans="1:15" ht="13.5" customHeight="1">
      <c r="A13" s="113">
        <v>7</v>
      </c>
      <c r="B13" s="514" t="s">
        <v>292</v>
      </c>
      <c r="C13" s="514"/>
      <c r="D13" s="195"/>
      <c r="E13" s="196"/>
      <c r="F13" s="196"/>
      <c r="G13" s="197"/>
      <c r="H13" s="197"/>
      <c r="I13" s="198"/>
      <c r="J13" s="198"/>
      <c r="K13" s="198"/>
      <c r="L13" s="198"/>
      <c r="M13" s="198"/>
      <c r="N13" s="198"/>
      <c r="O13" s="121">
        <v>7</v>
      </c>
    </row>
    <row r="14" spans="1:15" ht="13.5" customHeight="1">
      <c r="A14" s="113">
        <v>8</v>
      </c>
      <c r="B14" s="514" t="s">
        <v>293</v>
      </c>
      <c r="C14" s="514"/>
      <c r="D14" s="195"/>
      <c r="E14" s="196"/>
      <c r="F14" s="196"/>
      <c r="G14" s="197"/>
      <c r="H14" s="197"/>
      <c r="I14" s="198"/>
      <c r="J14" s="198"/>
      <c r="K14" s="198"/>
      <c r="L14" s="198"/>
      <c r="M14" s="198"/>
      <c r="N14" s="198"/>
      <c r="O14" s="121">
        <v>8</v>
      </c>
    </row>
    <row r="15" spans="1:15" ht="13.5" customHeight="1">
      <c r="A15" s="113">
        <v>9</v>
      </c>
      <c r="B15" s="514" t="s">
        <v>294</v>
      </c>
      <c r="C15" s="514"/>
      <c r="D15" s="195"/>
      <c r="E15" s="196"/>
      <c r="F15" s="196"/>
      <c r="G15" s="197"/>
      <c r="H15" s="197"/>
      <c r="I15" s="198"/>
      <c r="J15" s="198"/>
      <c r="K15" s="198"/>
      <c r="L15" s="198"/>
      <c r="M15" s="198"/>
      <c r="N15" s="198"/>
      <c r="O15" s="121">
        <v>9</v>
      </c>
    </row>
    <row r="16" spans="1:15" ht="23.25" customHeight="1">
      <c r="A16" s="113">
        <v>10</v>
      </c>
      <c r="B16" s="514" t="s">
        <v>295</v>
      </c>
      <c r="C16" s="514"/>
      <c r="D16" s="195"/>
      <c r="E16" s="196"/>
      <c r="F16" s="196"/>
      <c r="G16" s="197"/>
      <c r="H16" s="197"/>
      <c r="I16" s="198"/>
      <c r="J16" s="198"/>
      <c r="K16" s="198"/>
      <c r="L16" s="198"/>
      <c r="M16" s="198"/>
      <c r="N16" s="198"/>
      <c r="O16" s="121">
        <v>10</v>
      </c>
    </row>
    <row r="17" spans="1:15" ht="13.5" customHeight="1">
      <c r="A17" s="113">
        <v>11</v>
      </c>
      <c r="B17" s="514" t="s">
        <v>296</v>
      </c>
      <c r="C17" s="514"/>
      <c r="D17" s="195"/>
      <c r="E17" s="196"/>
      <c r="F17" s="196"/>
      <c r="G17" s="197"/>
      <c r="H17" s="197"/>
      <c r="I17" s="198"/>
      <c r="J17" s="198"/>
      <c r="K17" s="198"/>
      <c r="L17" s="198"/>
      <c r="M17" s="198"/>
      <c r="N17" s="198"/>
      <c r="O17" s="121">
        <v>11</v>
      </c>
    </row>
    <row r="18" spans="1:15" ht="13.5" customHeight="1">
      <c r="A18" s="113">
        <v>12</v>
      </c>
      <c r="B18" s="514" t="s">
        <v>297</v>
      </c>
      <c r="C18" s="514"/>
      <c r="D18" s="195"/>
      <c r="E18" s="196"/>
      <c r="F18" s="196"/>
      <c r="G18" s="197"/>
      <c r="H18" s="197"/>
      <c r="I18" s="198"/>
      <c r="J18" s="198"/>
      <c r="K18" s="198"/>
      <c r="L18" s="198"/>
      <c r="M18" s="198"/>
      <c r="N18" s="198"/>
      <c r="O18" s="121">
        <v>12</v>
      </c>
    </row>
    <row r="19" spans="1:15" ht="13.5" customHeight="1">
      <c r="A19" s="113">
        <v>13</v>
      </c>
      <c r="B19" s="514" t="s">
        <v>298</v>
      </c>
      <c r="C19" s="514"/>
      <c r="D19" s="195"/>
      <c r="E19" s="196"/>
      <c r="F19" s="196"/>
      <c r="G19" s="197"/>
      <c r="H19" s="197"/>
      <c r="I19" s="198"/>
      <c r="J19" s="198"/>
      <c r="K19" s="198"/>
      <c r="L19" s="198"/>
      <c r="M19" s="198"/>
      <c r="N19" s="198"/>
      <c r="O19" s="121">
        <v>13</v>
      </c>
    </row>
    <row r="20" spans="1:15" ht="13.5" customHeight="1">
      <c r="A20" s="113">
        <v>14</v>
      </c>
      <c r="B20" s="514" t="s">
        <v>299</v>
      </c>
      <c r="C20" s="514"/>
      <c r="D20" s="195"/>
      <c r="E20" s="196"/>
      <c r="F20" s="196"/>
      <c r="G20" s="197"/>
      <c r="H20" s="197"/>
      <c r="I20" s="198"/>
      <c r="J20" s="198"/>
      <c r="K20" s="198"/>
      <c r="L20" s="198"/>
      <c r="M20" s="198"/>
      <c r="N20" s="198"/>
      <c r="O20" s="121">
        <v>14</v>
      </c>
    </row>
    <row r="21" spans="1:15" ht="13.5" customHeight="1">
      <c r="A21" s="113">
        <v>15</v>
      </c>
      <c r="B21" s="514" t="s">
        <v>300</v>
      </c>
      <c r="C21" s="514"/>
      <c r="D21" s="195"/>
      <c r="E21" s="196"/>
      <c r="F21" s="196"/>
      <c r="G21" s="197"/>
      <c r="H21" s="197"/>
      <c r="I21" s="198"/>
      <c r="J21" s="198"/>
      <c r="K21" s="198"/>
      <c r="L21" s="198"/>
      <c r="M21" s="198"/>
      <c r="N21" s="198"/>
      <c r="O21" s="121">
        <v>15</v>
      </c>
    </row>
    <row r="22" spans="1:15" ht="13.5" customHeight="1">
      <c r="A22" s="113">
        <v>16</v>
      </c>
      <c r="B22" s="532" t="s">
        <v>301</v>
      </c>
      <c r="C22" s="532"/>
      <c r="D22" s="195"/>
      <c r="E22" s="196"/>
      <c r="F22" s="196"/>
      <c r="G22" s="197"/>
      <c r="H22" s="197"/>
      <c r="I22" s="198"/>
      <c r="J22" s="198"/>
      <c r="K22" s="198"/>
      <c r="L22" s="198"/>
      <c r="M22" s="198"/>
      <c r="N22" s="198"/>
      <c r="O22" s="121">
        <v>16</v>
      </c>
    </row>
    <row r="23" spans="1:15" ht="13.5" customHeight="1">
      <c r="A23" s="113">
        <v>17</v>
      </c>
      <c r="B23" s="514" t="s">
        <v>302</v>
      </c>
      <c r="C23" s="514"/>
      <c r="D23" s="195"/>
      <c r="E23" s="196"/>
      <c r="F23" s="196"/>
      <c r="G23" s="197"/>
      <c r="H23" s="197"/>
      <c r="I23" s="198"/>
      <c r="J23" s="198"/>
      <c r="K23" s="198"/>
      <c r="L23" s="198"/>
      <c r="M23" s="198"/>
      <c r="N23" s="198"/>
      <c r="O23" s="121">
        <v>17</v>
      </c>
    </row>
    <row r="24" spans="1:15" ht="13.5" customHeight="1">
      <c r="A24" s="113">
        <v>18</v>
      </c>
      <c r="B24" s="514" t="s">
        <v>303</v>
      </c>
      <c r="C24" s="514"/>
      <c r="D24" s="195"/>
      <c r="E24" s="196"/>
      <c r="F24" s="196"/>
      <c r="G24" s="197"/>
      <c r="H24" s="197"/>
      <c r="I24" s="198"/>
      <c r="J24" s="198"/>
      <c r="K24" s="198"/>
      <c r="L24" s="198"/>
      <c r="M24" s="198"/>
      <c r="N24" s="198"/>
      <c r="O24" s="121">
        <v>18</v>
      </c>
    </row>
    <row r="25" spans="1:15" ht="13.5" customHeight="1">
      <c r="A25" s="113">
        <v>19</v>
      </c>
      <c r="B25" s="514" t="s">
        <v>304</v>
      </c>
      <c r="C25" s="514"/>
      <c r="D25" s="195"/>
      <c r="E25" s="196"/>
      <c r="F25" s="196"/>
      <c r="G25" s="197"/>
      <c r="H25" s="197"/>
      <c r="I25" s="198"/>
      <c r="J25" s="198"/>
      <c r="K25" s="198"/>
      <c r="L25" s="198"/>
      <c r="M25" s="198"/>
      <c r="N25" s="198"/>
      <c r="O25" s="121">
        <v>19</v>
      </c>
    </row>
    <row r="26" spans="1:15" ht="13.5" customHeight="1">
      <c r="A26" s="113">
        <v>20</v>
      </c>
      <c r="B26" s="514" t="s">
        <v>305</v>
      </c>
      <c r="C26" s="514"/>
      <c r="D26" s="195"/>
      <c r="E26" s="196"/>
      <c r="F26" s="196"/>
      <c r="G26" s="197"/>
      <c r="H26" s="197"/>
      <c r="I26" s="198"/>
      <c r="J26" s="198"/>
      <c r="K26" s="198"/>
      <c r="L26" s="198"/>
      <c r="M26" s="198"/>
      <c r="N26" s="198"/>
      <c r="O26" s="121">
        <v>20</v>
      </c>
    </row>
    <row r="27" spans="1:15" ht="13.5" customHeight="1">
      <c r="A27" s="113">
        <v>21</v>
      </c>
      <c r="B27" s="514" t="s">
        <v>306</v>
      </c>
      <c r="C27" s="514"/>
      <c r="D27" s="195"/>
      <c r="E27" s="196"/>
      <c r="F27" s="196"/>
      <c r="G27" s="197"/>
      <c r="H27" s="197"/>
      <c r="I27" s="198"/>
      <c r="J27" s="198"/>
      <c r="K27" s="198"/>
      <c r="L27" s="198"/>
      <c r="M27" s="198"/>
      <c r="N27" s="198"/>
      <c r="O27" s="121">
        <v>21</v>
      </c>
    </row>
    <row r="28" spans="1:15" ht="13.5" customHeight="1">
      <c r="A28" s="113">
        <v>22</v>
      </c>
      <c r="B28" s="514" t="s">
        <v>307</v>
      </c>
      <c r="C28" s="514"/>
      <c r="D28" s="195"/>
      <c r="E28" s="196"/>
      <c r="F28" s="196"/>
      <c r="G28" s="197"/>
      <c r="H28" s="197"/>
      <c r="I28" s="198"/>
      <c r="J28" s="198"/>
      <c r="K28" s="198"/>
      <c r="L28" s="198"/>
      <c r="M28" s="198"/>
      <c r="N28" s="198"/>
      <c r="O28" s="121">
        <v>22</v>
      </c>
    </row>
    <row r="29" spans="1:15" ht="13.5" customHeight="1">
      <c r="A29" s="113">
        <v>23</v>
      </c>
      <c r="B29" s="514" t="s">
        <v>308</v>
      </c>
      <c r="C29" s="514"/>
      <c r="D29" s="195"/>
      <c r="E29" s="196"/>
      <c r="F29" s="196"/>
      <c r="G29" s="197"/>
      <c r="H29" s="197"/>
      <c r="I29" s="198"/>
      <c r="J29" s="198"/>
      <c r="K29" s="198"/>
      <c r="L29" s="198"/>
      <c r="M29" s="198"/>
      <c r="N29" s="198"/>
      <c r="O29" s="121">
        <v>23</v>
      </c>
    </row>
    <row r="30" spans="1:15" ht="13.5" customHeight="1">
      <c r="A30" s="113">
        <v>24</v>
      </c>
      <c r="B30" s="514" t="s">
        <v>309</v>
      </c>
      <c r="C30" s="514"/>
      <c r="D30" s="195"/>
      <c r="E30" s="196"/>
      <c r="F30" s="196"/>
      <c r="G30" s="197"/>
      <c r="H30" s="197"/>
      <c r="I30" s="198"/>
      <c r="J30" s="198"/>
      <c r="K30" s="198"/>
      <c r="L30" s="198"/>
      <c r="M30" s="198"/>
      <c r="N30" s="198"/>
      <c r="O30" s="121">
        <v>24</v>
      </c>
    </row>
    <row r="31" spans="1:15" s="124" customFormat="1" ht="23.25" customHeight="1">
      <c r="A31" s="122">
        <v>25</v>
      </c>
      <c r="B31" s="556" t="s">
        <v>310</v>
      </c>
      <c r="C31" s="556"/>
      <c r="D31" s="199"/>
      <c r="E31" s="200"/>
      <c r="F31" s="200"/>
      <c r="G31" s="200"/>
      <c r="H31" s="200"/>
      <c r="I31" s="200"/>
      <c r="J31" s="200"/>
      <c r="K31" s="200"/>
      <c r="L31" s="200"/>
      <c r="M31" s="200"/>
      <c r="N31" s="200"/>
      <c r="O31" s="123">
        <v>25</v>
      </c>
    </row>
    <row r="32" spans="1:15" ht="23.25" customHeight="1">
      <c r="A32" s="113">
        <v>26</v>
      </c>
      <c r="B32" s="514" t="s">
        <v>311</v>
      </c>
      <c r="C32" s="514"/>
      <c r="D32" s="195"/>
      <c r="E32" s="196"/>
      <c r="F32" s="196"/>
      <c r="G32" s="197"/>
      <c r="H32" s="197"/>
      <c r="I32" s="198"/>
      <c r="J32" s="198"/>
      <c r="K32" s="198"/>
      <c r="L32" s="198"/>
      <c r="M32" s="198"/>
      <c r="N32" s="198"/>
      <c r="O32" s="121">
        <v>26</v>
      </c>
    </row>
    <row r="33" spans="1:15" ht="26.25" customHeight="1">
      <c r="A33" s="125">
        <v>27</v>
      </c>
      <c r="B33" s="557" t="s">
        <v>312</v>
      </c>
      <c r="C33" s="557"/>
      <c r="D33" s="195"/>
      <c r="E33" s="198"/>
      <c r="F33" s="198"/>
      <c r="G33" s="198"/>
      <c r="H33" s="198"/>
      <c r="I33" s="198"/>
      <c r="J33" s="198"/>
      <c r="K33" s="201"/>
      <c r="L33" s="201"/>
      <c r="M33" s="196"/>
      <c r="N33" s="198"/>
      <c r="O33" s="121">
        <v>27</v>
      </c>
    </row>
    <row r="34" spans="1:15" ht="11.25">
      <c r="A34" s="122">
        <v>28</v>
      </c>
      <c r="B34" s="556" t="s">
        <v>313</v>
      </c>
      <c r="C34" s="556"/>
      <c r="D34" s="118"/>
      <c r="E34" s="126"/>
      <c r="F34" s="126"/>
      <c r="G34" s="126"/>
      <c r="H34" s="127"/>
      <c r="I34" s="128"/>
      <c r="J34" s="129"/>
      <c r="K34" s="129"/>
      <c r="L34" s="129"/>
      <c r="M34" s="129"/>
      <c r="N34" s="129"/>
      <c r="O34" s="121">
        <v>28</v>
      </c>
    </row>
    <row r="35" spans="1:15" ht="11.25">
      <c r="A35" s="122">
        <v>29</v>
      </c>
      <c r="B35" s="556" t="s">
        <v>314</v>
      </c>
      <c r="C35" s="556"/>
      <c r="D35" s="118"/>
      <c r="E35" s="126"/>
      <c r="F35" s="126"/>
      <c r="G35" s="126"/>
      <c r="H35" s="127"/>
      <c r="I35" s="130"/>
      <c r="J35" s="130"/>
      <c r="K35" s="127"/>
      <c r="L35" s="127"/>
      <c r="M35" s="131"/>
      <c r="N35" s="130"/>
      <c r="O35" s="121">
        <v>29</v>
      </c>
    </row>
    <row r="36" spans="1:15" ht="11.25">
      <c r="A36" s="122">
        <v>30</v>
      </c>
      <c r="B36" s="556" t="s">
        <v>315</v>
      </c>
      <c r="C36" s="556"/>
      <c r="D36" s="118"/>
      <c r="E36" s="126"/>
      <c r="F36" s="126"/>
      <c r="G36" s="126"/>
      <c r="H36" s="127"/>
      <c r="I36" s="128"/>
      <c r="J36" s="129"/>
      <c r="K36" s="129"/>
      <c r="L36" s="129"/>
      <c r="M36" s="129"/>
      <c r="N36" s="129"/>
      <c r="O36" s="121">
        <v>30</v>
      </c>
    </row>
    <row r="37" spans="1:15" ht="24" customHeight="1">
      <c r="A37" s="113">
        <v>31</v>
      </c>
      <c r="B37" s="514" t="s">
        <v>316</v>
      </c>
      <c r="C37" s="514"/>
      <c r="D37" s="195"/>
      <c r="E37" s="196"/>
      <c r="F37" s="196"/>
      <c r="G37" s="197"/>
      <c r="H37" s="197"/>
      <c r="I37" s="198"/>
      <c r="J37" s="198"/>
      <c r="K37" s="201"/>
      <c r="L37" s="201"/>
      <c r="M37" s="196"/>
      <c r="N37" s="198"/>
      <c r="O37" s="121">
        <v>31</v>
      </c>
    </row>
    <row r="38" spans="1:15" ht="24" customHeight="1">
      <c r="A38" s="113">
        <v>32</v>
      </c>
      <c r="B38" s="514" t="s">
        <v>317</v>
      </c>
      <c r="C38" s="514"/>
      <c r="D38" s="195"/>
      <c r="E38" s="196"/>
      <c r="F38" s="196"/>
      <c r="G38" s="197"/>
      <c r="H38" s="197"/>
      <c r="I38" s="198"/>
      <c r="J38" s="198"/>
      <c r="K38" s="201"/>
      <c r="L38" s="201"/>
      <c r="M38" s="196"/>
      <c r="N38" s="198"/>
      <c r="O38" s="121">
        <v>32</v>
      </c>
    </row>
    <row r="39" spans="1:15" ht="11.25">
      <c r="A39" s="113">
        <v>33</v>
      </c>
      <c r="B39" s="514" t="s">
        <v>318</v>
      </c>
      <c r="C39" s="514"/>
      <c r="D39" s="195"/>
      <c r="E39" s="196"/>
      <c r="F39" s="196"/>
      <c r="G39" s="197"/>
      <c r="H39" s="197"/>
      <c r="I39" s="198"/>
      <c r="J39" s="198"/>
      <c r="K39" s="201"/>
      <c r="L39" s="201"/>
      <c r="M39" s="196"/>
      <c r="N39" s="198"/>
      <c r="O39" s="121">
        <v>33</v>
      </c>
    </row>
    <row r="40" spans="1:15" ht="11.25">
      <c r="A40" s="113">
        <v>34</v>
      </c>
      <c r="B40" s="514" t="s">
        <v>319</v>
      </c>
      <c r="C40" s="514"/>
      <c r="D40" s="195"/>
      <c r="E40" s="196"/>
      <c r="F40" s="196"/>
      <c r="G40" s="197"/>
      <c r="H40" s="197"/>
      <c r="I40" s="198"/>
      <c r="J40" s="198"/>
      <c r="K40" s="201"/>
      <c r="L40" s="201"/>
      <c r="M40" s="196"/>
      <c r="N40" s="198"/>
      <c r="O40" s="121">
        <v>34</v>
      </c>
    </row>
    <row r="41" spans="1:15" ht="11.25">
      <c r="A41" s="113">
        <v>35</v>
      </c>
      <c r="B41" s="514" t="s">
        <v>320</v>
      </c>
      <c r="C41" s="514"/>
      <c r="D41" s="195"/>
      <c r="E41" s="196"/>
      <c r="F41" s="196"/>
      <c r="G41" s="197"/>
      <c r="H41" s="197"/>
      <c r="I41" s="198"/>
      <c r="J41" s="198"/>
      <c r="K41" s="201"/>
      <c r="L41" s="201"/>
      <c r="M41" s="196"/>
      <c r="N41" s="198"/>
      <c r="O41" s="121">
        <v>35</v>
      </c>
    </row>
    <row r="42" spans="1:15" ht="11.25">
      <c r="A42" s="113">
        <v>36</v>
      </c>
      <c r="B42" s="514" t="s">
        <v>321</v>
      </c>
      <c r="C42" s="514"/>
      <c r="D42" s="195"/>
      <c r="E42" s="196"/>
      <c r="F42" s="196"/>
      <c r="G42" s="197"/>
      <c r="H42" s="197"/>
      <c r="I42" s="198"/>
      <c r="J42" s="198"/>
      <c r="K42" s="201"/>
      <c r="L42" s="201"/>
      <c r="M42" s="196"/>
      <c r="N42" s="198"/>
      <c r="O42" s="121">
        <v>36</v>
      </c>
    </row>
    <row r="43" spans="1:15" ht="11.25">
      <c r="A43" s="113">
        <v>37</v>
      </c>
      <c r="B43" s="514" t="s">
        <v>322</v>
      </c>
      <c r="C43" s="514"/>
      <c r="D43" s="195"/>
      <c r="E43" s="196"/>
      <c r="F43" s="196"/>
      <c r="G43" s="197"/>
      <c r="H43" s="197"/>
      <c r="I43" s="198"/>
      <c r="J43" s="198"/>
      <c r="K43" s="201"/>
      <c r="L43" s="201"/>
      <c r="M43" s="196"/>
      <c r="N43" s="198"/>
      <c r="O43" s="121">
        <v>37</v>
      </c>
    </row>
    <row r="44" spans="1:15" ht="23.25" customHeight="1">
      <c r="A44" s="113">
        <v>38</v>
      </c>
      <c r="B44" s="514" t="s">
        <v>323</v>
      </c>
      <c r="C44" s="514"/>
      <c r="D44" s="195"/>
      <c r="E44" s="196"/>
      <c r="F44" s="196"/>
      <c r="G44" s="197"/>
      <c r="H44" s="197"/>
      <c r="I44" s="198"/>
      <c r="J44" s="198"/>
      <c r="K44" s="201"/>
      <c r="L44" s="201"/>
      <c r="M44" s="196"/>
      <c r="N44" s="198"/>
      <c r="O44" s="121">
        <v>38</v>
      </c>
    </row>
    <row r="45" spans="1:15" ht="11.25">
      <c r="A45" s="113">
        <v>39</v>
      </c>
      <c r="B45" s="514" t="s">
        <v>324</v>
      </c>
      <c r="C45" s="514"/>
      <c r="D45" s="195"/>
      <c r="E45" s="196"/>
      <c r="F45" s="196"/>
      <c r="G45" s="197"/>
      <c r="H45" s="197"/>
      <c r="I45" s="198"/>
      <c r="J45" s="198"/>
      <c r="K45" s="201"/>
      <c r="L45" s="201"/>
      <c r="M45" s="196"/>
      <c r="N45" s="198"/>
      <c r="O45" s="121">
        <v>39</v>
      </c>
    </row>
    <row r="46" spans="1:15" ht="11.25">
      <c r="A46" s="113">
        <v>40</v>
      </c>
      <c r="B46" s="514" t="s">
        <v>325</v>
      </c>
      <c r="C46" s="514"/>
      <c r="D46" s="195"/>
      <c r="E46" s="196"/>
      <c r="F46" s="196"/>
      <c r="G46" s="197"/>
      <c r="H46" s="197"/>
      <c r="I46" s="198"/>
      <c r="J46" s="198"/>
      <c r="K46" s="201"/>
      <c r="L46" s="201"/>
      <c r="M46" s="196"/>
      <c r="N46" s="198"/>
      <c r="O46" s="121">
        <v>40</v>
      </c>
    </row>
    <row r="47" spans="1:15" s="124" customFormat="1" ht="11.25">
      <c r="A47" s="122">
        <v>41</v>
      </c>
      <c r="B47" s="556" t="s">
        <v>326</v>
      </c>
      <c r="C47" s="556"/>
      <c r="D47" s="199"/>
      <c r="E47" s="196"/>
      <c r="F47" s="196"/>
      <c r="G47" s="197"/>
      <c r="H47" s="197"/>
      <c r="I47" s="198"/>
      <c r="J47" s="198"/>
      <c r="K47" s="202"/>
      <c r="L47" s="202"/>
      <c r="M47" s="203"/>
      <c r="N47" s="200"/>
      <c r="O47" s="123">
        <v>41</v>
      </c>
    </row>
    <row r="48" spans="1:15" ht="11.25">
      <c r="A48" s="113">
        <v>42</v>
      </c>
      <c r="B48" s="514" t="s">
        <v>327</v>
      </c>
      <c r="C48" s="514"/>
      <c r="D48" s="118"/>
      <c r="E48" s="126"/>
      <c r="F48" s="126"/>
      <c r="G48" s="126"/>
      <c r="H48" s="127"/>
      <c r="I48" s="130"/>
      <c r="J48" s="130"/>
      <c r="K48" s="127"/>
      <c r="L48" s="127"/>
      <c r="M48" s="131"/>
      <c r="N48" s="130"/>
      <c r="O48" s="121">
        <v>42</v>
      </c>
    </row>
    <row r="49" spans="1:15" ht="11.25">
      <c r="A49" s="113">
        <v>43</v>
      </c>
      <c r="B49" s="514" t="s">
        <v>328</v>
      </c>
      <c r="C49" s="514"/>
      <c r="D49" s="195"/>
      <c r="E49" s="196"/>
      <c r="F49" s="196"/>
      <c r="G49" s="197"/>
      <c r="H49" s="197"/>
      <c r="I49" s="198"/>
      <c r="J49" s="198"/>
      <c r="K49" s="201"/>
      <c r="L49" s="201"/>
      <c r="M49" s="196"/>
      <c r="N49" s="198"/>
      <c r="O49" s="121">
        <v>43</v>
      </c>
    </row>
    <row r="50" spans="1:15" ht="11.25">
      <c r="A50" s="113">
        <v>44</v>
      </c>
      <c r="B50" s="514" t="s">
        <v>329</v>
      </c>
      <c r="C50" s="514"/>
      <c r="D50" s="195"/>
      <c r="E50" s="196"/>
      <c r="F50" s="196"/>
      <c r="G50" s="197"/>
      <c r="H50" s="197"/>
      <c r="I50" s="198"/>
      <c r="J50" s="198"/>
      <c r="K50" s="201"/>
      <c r="L50" s="201"/>
      <c r="M50" s="196"/>
      <c r="N50" s="198"/>
      <c r="O50" s="121">
        <v>44</v>
      </c>
    </row>
    <row r="51" spans="1:15" ht="11.25">
      <c r="A51" s="113">
        <v>45</v>
      </c>
      <c r="B51" s="558" t="s">
        <v>330</v>
      </c>
      <c r="C51" s="558"/>
      <c r="D51" s="195"/>
      <c r="E51" s="196"/>
      <c r="F51" s="196"/>
      <c r="G51" s="197"/>
      <c r="H51" s="197"/>
      <c r="I51" s="198"/>
      <c r="J51" s="198"/>
      <c r="K51" s="201"/>
      <c r="L51" s="201"/>
      <c r="M51" s="196"/>
      <c r="N51" s="198"/>
      <c r="O51" s="121">
        <v>45</v>
      </c>
    </row>
    <row r="52" spans="1:15" ht="11.25">
      <c r="A52" s="113">
        <v>46</v>
      </c>
      <c r="B52" s="558" t="s">
        <v>331</v>
      </c>
      <c r="C52" s="558"/>
      <c r="D52" s="195"/>
      <c r="E52" s="196"/>
      <c r="F52" s="196"/>
      <c r="G52" s="197"/>
      <c r="H52" s="197"/>
      <c r="I52" s="198"/>
      <c r="J52" s="198"/>
      <c r="K52" s="201"/>
      <c r="L52" s="201"/>
      <c r="M52" s="196"/>
      <c r="N52" s="198"/>
      <c r="O52" s="121">
        <v>46</v>
      </c>
    </row>
    <row r="53" spans="1:15" ht="11.25">
      <c r="A53" s="113">
        <v>47</v>
      </c>
      <c r="B53" s="558" t="s">
        <v>332</v>
      </c>
      <c r="C53" s="558"/>
      <c r="D53" s="195"/>
      <c r="E53" s="196"/>
      <c r="F53" s="196"/>
      <c r="G53" s="197"/>
      <c r="H53" s="197"/>
      <c r="I53" s="198"/>
      <c r="J53" s="198"/>
      <c r="K53" s="201"/>
      <c r="L53" s="201"/>
      <c r="M53" s="196"/>
      <c r="N53" s="198"/>
      <c r="O53" s="121">
        <v>47</v>
      </c>
    </row>
    <row r="54" spans="1:15" ht="11.25">
      <c r="A54" s="113">
        <v>48</v>
      </c>
      <c r="B54" s="558" t="s">
        <v>333</v>
      </c>
      <c r="C54" s="558"/>
      <c r="D54" s="195"/>
      <c r="E54" s="196"/>
      <c r="F54" s="196"/>
      <c r="G54" s="197"/>
      <c r="H54" s="197"/>
      <c r="I54" s="198"/>
      <c r="J54" s="198"/>
      <c r="K54" s="201"/>
      <c r="L54" s="201"/>
      <c r="M54" s="196"/>
      <c r="N54" s="198"/>
      <c r="O54" s="121">
        <v>48</v>
      </c>
    </row>
    <row r="55" spans="1:15" ht="11.25">
      <c r="A55" s="113">
        <v>49</v>
      </c>
      <c r="B55" s="558" t="s">
        <v>334</v>
      </c>
      <c r="C55" s="558"/>
      <c r="D55" s="195"/>
      <c r="E55" s="196"/>
      <c r="F55" s="196"/>
      <c r="G55" s="197"/>
      <c r="H55" s="197"/>
      <c r="I55" s="198"/>
      <c r="J55" s="198"/>
      <c r="K55" s="201"/>
      <c r="L55" s="201"/>
      <c r="M55" s="196"/>
      <c r="N55" s="198"/>
      <c r="O55" s="121">
        <v>49</v>
      </c>
    </row>
    <row r="56" spans="1:15" s="124" customFormat="1" ht="11.25">
      <c r="A56" s="122">
        <v>50</v>
      </c>
      <c r="B56" s="556" t="s">
        <v>335</v>
      </c>
      <c r="C56" s="556"/>
      <c r="D56" s="199"/>
      <c r="E56" s="202"/>
      <c r="F56" s="200"/>
      <c r="G56" s="202"/>
      <c r="H56" s="200"/>
      <c r="I56" s="200"/>
      <c r="J56" s="200"/>
      <c r="K56" s="202"/>
      <c r="L56" s="202"/>
      <c r="M56" s="203"/>
      <c r="N56" s="200"/>
      <c r="O56" s="123">
        <v>50</v>
      </c>
    </row>
    <row r="57" spans="1:15" ht="11.25">
      <c r="A57" s="113">
        <v>51</v>
      </c>
      <c r="B57" s="514" t="s">
        <v>336</v>
      </c>
      <c r="C57" s="514"/>
      <c r="D57" s="118"/>
      <c r="E57" s="126"/>
      <c r="F57" s="126"/>
      <c r="G57" s="126"/>
      <c r="H57" s="127"/>
      <c r="I57" s="130"/>
      <c r="J57" s="130"/>
      <c r="K57" s="127"/>
      <c r="L57" s="127"/>
      <c r="M57" s="131"/>
      <c r="N57" s="130"/>
      <c r="O57" s="121">
        <v>51</v>
      </c>
    </row>
    <row r="58" spans="1:15" ht="11.25">
      <c r="A58" s="113">
        <v>52</v>
      </c>
      <c r="B58" s="514" t="s">
        <v>337</v>
      </c>
      <c r="C58" s="514"/>
      <c r="D58" s="195"/>
      <c r="E58" s="196"/>
      <c r="F58" s="196"/>
      <c r="G58" s="197"/>
      <c r="H58" s="197"/>
      <c r="I58" s="198"/>
      <c r="J58" s="198"/>
      <c r="K58" s="201"/>
      <c r="L58" s="201"/>
      <c r="M58" s="196"/>
      <c r="N58" s="198"/>
      <c r="O58" s="121">
        <v>52</v>
      </c>
    </row>
    <row r="59" spans="1:15" ht="11.25">
      <c r="A59" s="113">
        <v>53</v>
      </c>
      <c r="B59" s="514" t="s">
        <v>338</v>
      </c>
      <c r="C59" s="514"/>
      <c r="D59" s="195"/>
      <c r="E59" s="196"/>
      <c r="F59" s="196"/>
      <c r="G59" s="197"/>
      <c r="H59" s="197"/>
      <c r="I59" s="198"/>
      <c r="J59" s="198"/>
      <c r="K59" s="201"/>
      <c r="L59" s="201"/>
      <c r="M59" s="196"/>
      <c r="N59" s="198"/>
      <c r="O59" s="121">
        <v>53</v>
      </c>
    </row>
    <row r="60" spans="1:15" ht="11.25">
      <c r="A60" s="113">
        <v>54</v>
      </c>
      <c r="B60" s="514" t="s">
        <v>339</v>
      </c>
      <c r="C60" s="514"/>
      <c r="D60" s="195"/>
      <c r="E60" s="196"/>
      <c r="F60" s="196"/>
      <c r="G60" s="197"/>
      <c r="H60" s="197"/>
      <c r="I60" s="198"/>
      <c r="J60" s="198"/>
      <c r="K60" s="201"/>
      <c r="L60" s="201"/>
      <c r="M60" s="196"/>
      <c r="N60" s="198"/>
      <c r="O60" s="121">
        <v>54</v>
      </c>
    </row>
    <row r="61" spans="1:15" ht="11.25">
      <c r="A61" s="113">
        <v>55</v>
      </c>
      <c r="B61" s="514" t="s">
        <v>340</v>
      </c>
      <c r="C61" s="514"/>
      <c r="D61" s="195"/>
      <c r="E61" s="196"/>
      <c r="F61" s="196"/>
      <c r="G61" s="197"/>
      <c r="H61" s="197"/>
      <c r="I61" s="198"/>
      <c r="J61" s="198"/>
      <c r="K61" s="204"/>
      <c r="L61" s="204"/>
      <c r="M61" s="204"/>
      <c r="N61" s="204"/>
      <c r="O61" s="121">
        <v>55</v>
      </c>
    </row>
    <row r="62" spans="1:15" ht="11.25">
      <c r="A62" s="113">
        <v>56</v>
      </c>
      <c r="B62" s="514" t="s">
        <v>341</v>
      </c>
      <c r="C62" s="514"/>
      <c r="D62" s="195"/>
      <c r="E62" s="196"/>
      <c r="F62" s="196"/>
      <c r="G62" s="197"/>
      <c r="H62" s="197"/>
      <c r="I62" s="198"/>
      <c r="J62" s="198"/>
      <c r="K62" s="204"/>
      <c r="L62" s="204"/>
      <c r="M62" s="204"/>
      <c r="N62" s="204"/>
      <c r="O62" s="121">
        <v>56</v>
      </c>
    </row>
    <row r="63" spans="1:15" ht="11.25">
      <c r="A63" s="113">
        <v>57</v>
      </c>
      <c r="B63" s="514" t="s">
        <v>342</v>
      </c>
      <c r="C63" s="514"/>
      <c r="D63" s="195"/>
      <c r="E63" s="196"/>
      <c r="F63" s="196"/>
      <c r="G63" s="197"/>
      <c r="H63" s="197"/>
      <c r="I63" s="198"/>
      <c r="J63" s="198"/>
      <c r="K63" s="204"/>
      <c r="L63" s="204"/>
      <c r="M63" s="204"/>
      <c r="N63" s="204"/>
      <c r="O63" s="121">
        <v>57</v>
      </c>
    </row>
    <row r="64" spans="1:15" ht="11.25">
      <c r="A64" s="113">
        <v>58</v>
      </c>
      <c r="B64" s="514" t="s">
        <v>343</v>
      </c>
      <c r="C64" s="514"/>
      <c r="D64" s="195"/>
      <c r="E64" s="196"/>
      <c r="F64" s="196"/>
      <c r="G64" s="197"/>
      <c r="H64" s="197"/>
      <c r="I64" s="198"/>
      <c r="J64" s="198"/>
      <c r="K64" s="204"/>
      <c r="L64" s="204"/>
      <c r="M64" s="204"/>
      <c r="N64" s="204"/>
      <c r="O64" s="121">
        <v>58</v>
      </c>
    </row>
    <row r="65" spans="1:15" s="124" customFormat="1" ht="22.5" customHeight="1">
      <c r="A65" s="122">
        <v>59</v>
      </c>
      <c r="B65" s="556" t="s">
        <v>344</v>
      </c>
      <c r="C65" s="556"/>
      <c r="D65" s="199"/>
      <c r="E65" s="202"/>
      <c r="F65" s="200"/>
      <c r="G65" s="202"/>
      <c r="H65" s="205"/>
      <c r="I65" s="206"/>
      <c r="J65" s="206"/>
      <c r="K65" s="206"/>
      <c r="L65" s="206"/>
      <c r="M65" s="206"/>
      <c r="N65" s="206"/>
      <c r="O65" s="123">
        <v>59</v>
      </c>
    </row>
    <row r="66" spans="1:15" s="124" customFormat="1" ht="11.25">
      <c r="A66" s="122">
        <v>60</v>
      </c>
      <c r="B66" s="556" t="s">
        <v>345</v>
      </c>
      <c r="C66" s="556"/>
      <c r="D66" s="199"/>
      <c r="E66" s="202"/>
      <c r="F66" s="200"/>
      <c r="G66" s="202"/>
      <c r="H66" s="205"/>
      <c r="I66" s="206"/>
      <c r="J66" s="206"/>
      <c r="K66" s="206"/>
      <c r="L66" s="206"/>
      <c r="M66" s="206"/>
      <c r="N66" s="206"/>
      <c r="O66" s="123">
        <v>60</v>
      </c>
    </row>
    <row r="67" spans="1:15" ht="11.25">
      <c r="A67" s="113">
        <v>61</v>
      </c>
      <c r="B67" s="514" t="s">
        <v>346</v>
      </c>
      <c r="C67" s="514"/>
      <c r="D67" s="118"/>
      <c r="E67" s="126"/>
      <c r="F67" s="126"/>
      <c r="G67" s="126"/>
      <c r="H67" s="126"/>
      <c r="I67" s="132"/>
      <c r="J67" s="132"/>
      <c r="K67" s="132"/>
      <c r="L67" s="132"/>
      <c r="M67" s="132"/>
      <c r="N67" s="132"/>
      <c r="O67" s="121">
        <v>61</v>
      </c>
    </row>
    <row r="68" spans="1:15" ht="11.25">
      <c r="A68" s="113">
        <v>62</v>
      </c>
      <c r="B68" s="514" t="s">
        <v>347</v>
      </c>
      <c r="C68" s="514"/>
      <c r="D68" s="201"/>
      <c r="E68" s="119">
        <v>53956742.26</v>
      </c>
      <c r="F68" s="120">
        <v>58282968.4</v>
      </c>
      <c r="G68" s="201"/>
      <c r="H68" s="207"/>
      <c r="I68" s="204"/>
      <c r="J68" s="204"/>
      <c r="K68" s="204"/>
      <c r="L68" s="204"/>
      <c r="M68" s="204"/>
      <c r="N68" s="204"/>
      <c r="O68" s="121">
        <v>62</v>
      </c>
    </row>
    <row r="69" spans="1:15" ht="11.25">
      <c r="A69" s="113">
        <v>63</v>
      </c>
      <c r="B69" s="514" t="s">
        <v>348</v>
      </c>
      <c r="C69" s="514"/>
      <c r="D69" s="201"/>
      <c r="E69" s="119">
        <v>771165.11</v>
      </c>
      <c r="F69" s="120">
        <v>802842</v>
      </c>
      <c r="G69" s="201"/>
      <c r="H69" s="207"/>
      <c r="I69" s="204"/>
      <c r="J69" s="204"/>
      <c r="K69" s="204"/>
      <c r="L69" s="204"/>
      <c r="M69" s="204"/>
      <c r="N69" s="204"/>
      <c r="O69" s="121">
        <v>63</v>
      </c>
    </row>
    <row r="70" spans="1:15" ht="11.25">
      <c r="A70" s="113">
        <v>64</v>
      </c>
      <c r="B70" s="514" t="s">
        <v>349</v>
      </c>
      <c r="C70" s="514"/>
      <c r="D70" s="201"/>
      <c r="E70" s="119">
        <v>0</v>
      </c>
      <c r="F70" s="120">
        <v>0</v>
      </c>
      <c r="G70" s="201"/>
      <c r="H70" s="207"/>
      <c r="I70" s="204"/>
      <c r="J70" s="204"/>
      <c r="K70" s="204"/>
      <c r="L70" s="204"/>
      <c r="M70" s="204"/>
      <c r="N70" s="204"/>
      <c r="O70" s="121">
        <v>64</v>
      </c>
    </row>
    <row r="71" spans="1:15" ht="11.25">
      <c r="A71" s="113">
        <v>65</v>
      </c>
      <c r="B71" s="514" t="s">
        <v>350</v>
      </c>
      <c r="C71" s="514"/>
      <c r="D71" s="201"/>
      <c r="E71" s="119">
        <v>3448839.8</v>
      </c>
      <c r="F71" s="120">
        <v>3522549</v>
      </c>
      <c r="G71" s="201"/>
      <c r="H71" s="207"/>
      <c r="I71" s="204"/>
      <c r="J71" s="204"/>
      <c r="K71" s="204"/>
      <c r="L71" s="204"/>
      <c r="M71" s="204"/>
      <c r="N71" s="204"/>
      <c r="O71" s="121">
        <v>65</v>
      </c>
    </row>
    <row r="72" spans="1:15" ht="24.75" customHeight="1">
      <c r="A72" s="113">
        <v>66</v>
      </c>
      <c r="B72" s="514" t="s">
        <v>351</v>
      </c>
      <c r="C72" s="514"/>
      <c r="D72" s="201"/>
      <c r="E72" s="119">
        <v>0</v>
      </c>
      <c r="F72" s="120">
        <v>0</v>
      </c>
      <c r="G72" s="201"/>
      <c r="H72" s="207"/>
      <c r="I72" s="204"/>
      <c r="J72" s="204"/>
      <c r="K72" s="204"/>
      <c r="L72" s="204"/>
      <c r="M72" s="204"/>
      <c r="N72" s="204"/>
      <c r="O72" s="121">
        <v>66</v>
      </c>
    </row>
    <row r="73" spans="1:15" ht="11.25">
      <c r="A73" s="113">
        <v>67</v>
      </c>
      <c r="B73" s="514" t="s">
        <v>352</v>
      </c>
      <c r="C73" s="514"/>
      <c r="D73" s="201"/>
      <c r="E73" s="119">
        <v>0</v>
      </c>
      <c r="F73" s="120">
        <v>0</v>
      </c>
      <c r="G73" s="201"/>
      <c r="H73" s="207"/>
      <c r="I73" s="204"/>
      <c r="J73" s="204"/>
      <c r="K73" s="204"/>
      <c r="L73" s="204"/>
      <c r="M73" s="204"/>
      <c r="N73" s="204"/>
      <c r="O73" s="121">
        <v>67</v>
      </c>
    </row>
    <row r="74" spans="1:15" ht="11.25">
      <c r="A74" s="113">
        <v>68</v>
      </c>
      <c r="B74" s="514" t="s">
        <v>353</v>
      </c>
      <c r="C74" s="514"/>
      <c r="D74" s="201"/>
      <c r="E74" s="119">
        <v>103777750.33</v>
      </c>
      <c r="F74" s="120">
        <v>107612925.73</v>
      </c>
      <c r="G74" s="201"/>
      <c r="H74" s="207"/>
      <c r="I74" s="204"/>
      <c r="J74" s="204"/>
      <c r="K74" s="204"/>
      <c r="L74" s="204"/>
      <c r="M74" s="204"/>
      <c r="N74" s="204"/>
      <c r="O74" s="121">
        <v>68</v>
      </c>
    </row>
    <row r="75" spans="1:15" ht="24" customHeight="1">
      <c r="A75" s="113">
        <v>69</v>
      </c>
      <c r="B75" s="514" t="s">
        <v>354</v>
      </c>
      <c r="C75" s="514"/>
      <c r="D75" s="195"/>
      <c r="E75" s="201"/>
      <c r="F75" s="198"/>
      <c r="G75" s="201"/>
      <c r="H75" s="207"/>
      <c r="I75" s="204"/>
      <c r="J75" s="204"/>
      <c r="K75" s="204"/>
      <c r="L75" s="204"/>
      <c r="M75" s="204"/>
      <c r="N75" s="204"/>
      <c r="O75" s="121">
        <v>69</v>
      </c>
    </row>
    <row r="76" spans="1:15" ht="11.25">
      <c r="A76" s="113">
        <v>70</v>
      </c>
      <c r="B76" s="514" t="s">
        <v>355</v>
      </c>
      <c r="C76" s="514"/>
      <c r="D76" s="195"/>
      <c r="E76" s="201"/>
      <c r="F76" s="198"/>
      <c r="G76" s="201"/>
      <c r="H76" s="207"/>
      <c r="I76" s="204"/>
      <c r="J76" s="204"/>
      <c r="K76" s="204"/>
      <c r="L76" s="204"/>
      <c r="M76" s="204"/>
      <c r="N76" s="204"/>
      <c r="O76" s="121">
        <v>70</v>
      </c>
    </row>
    <row r="77" spans="1:15" ht="23.25" customHeight="1">
      <c r="A77" s="113">
        <v>71</v>
      </c>
      <c r="B77" s="514" t="s">
        <v>356</v>
      </c>
      <c r="C77" s="514"/>
      <c r="D77" s="195"/>
      <c r="E77" s="201"/>
      <c r="F77" s="198"/>
      <c r="G77" s="201"/>
      <c r="H77" s="207"/>
      <c r="I77" s="204"/>
      <c r="J77" s="204"/>
      <c r="K77" s="204"/>
      <c r="L77" s="204"/>
      <c r="M77" s="204"/>
      <c r="N77" s="204"/>
      <c r="O77" s="121">
        <v>71</v>
      </c>
    </row>
    <row r="78" spans="1:15" ht="11.25">
      <c r="A78" s="113">
        <v>72</v>
      </c>
      <c r="B78" s="514" t="s">
        <v>357</v>
      </c>
      <c r="C78" s="514"/>
      <c r="D78" s="118"/>
      <c r="E78" s="126"/>
      <c r="F78" s="126"/>
      <c r="G78" s="126"/>
      <c r="H78" s="126"/>
      <c r="I78" s="132"/>
      <c r="J78" s="132"/>
      <c r="K78" s="132"/>
      <c r="L78" s="132"/>
      <c r="M78" s="132"/>
      <c r="N78" s="132"/>
      <c r="O78" s="121">
        <v>72</v>
      </c>
    </row>
    <row r="79" spans="1:15" ht="11.25">
      <c r="A79" s="113">
        <v>73</v>
      </c>
      <c r="B79" s="514" t="s">
        <v>358</v>
      </c>
      <c r="C79" s="514"/>
      <c r="D79" s="195"/>
      <c r="E79" s="201"/>
      <c r="F79" s="198"/>
      <c r="G79" s="201"/>
      <c r="H79" s="207"/>
      <c r="I79" s="204"/>
      <c r="J79" s="204"/>
      <c r="K79" s="204"/>
      <c r="L79" s="204"/>
      <c r="M79" s="204"/>
      <c r="N79" s="204"/>
      <c r="O79" s="121">
        <v>73</v>
      </c>
    </row>
    <row r="80" spans="1:15" ht="11.25">
      <c r="A80" s="113">
        <v>74</v>
      </c>
      <c r="B80" s="514" t="s">
        <v>359</v>
      </c>
      <c r="C80" s="514"/>
      <c r="D80" s="195"/>
      <c r="E80" s="201"/>
      <c r="F80" s="198"/>
      <c r="G80" s="201"/>
      <c r="H80" s="207"/>
      <c r="I80" s="204"/>
      <c r="J80" s="204"/>
      <c r="K80" s="204"/>
      <c r="L80" s="204"/>
      <c r="M80" s="204"/>
      <c r="N80" s="204"/>
      <c r="O80" s="121">
        <v>74</v>
      </c>
    </row>
    <row r="81" spans="1:15" ht="11.25">
      <c r="A81" s="113">
        <v>75</v>
      </c>
      <c r="B81" s="514" t="s">
        <v>360</v>
      </c>
      <c r="C81" s="514"/>
      <c r="D81" s="195"/>
      <c r="E81" s="201"/>
      <c r="F81" s="198"/>
      <c r="G81" s="201"/>
      <c r="H81" s="207"/>
      <c r="I81" s="204"/>
      <c r="J81" s="204"/>
      <c r="K81" s="204"/>
      <c r="L81" s="204"/>
      <c r="M81" s="204"/>
      <c r="N81" s="204"/>
      <c r="O81" s="121">
        <v>75</v>
      </c>
    </row>
    <row r="82" spans="1:15" ht="11.25">
      <c r="A82" s="113">
        <v>76</v>
      </c>
      <c r="B82" s="514" t="s">
        <v>361</v>
      </c>
      <c r="C82" s="514"/>
      <c r="D82" s="195"/>
      <c r="E82" s="201"/>
      <c r="F82" s="198"/>
      <c r="G82" s="201"/>
      <c r="H82" s="207"/>
      <c r="I82" s="204"/>
      <c r="J82" s="204"/>
      <c r="K82" s="204"/>
      <c r="L82" s="204"/>
      <c r="M82" s="204"/>
      <c r="N82" s="204"/>
      <c r="O82" s="121">
        <v>76</v>
      </c>
    </row>
    <row r="83" spans="1:15" ht="11.25">
      <c r="A83" s="113">
        <v>77</v>
      </c>
      <c r="B83" s="514" t="s">
        <v>362</v>
      </c>
      <c r="C83" s="514"/>
      <c r="D83" s="195"/>
      <c r="E83" s="201"/>
      <c r="F83" s="198"/>
      <c r="G83" s="201"/>
      <c r="H83" s="207"/>
      <c r="I83" s="204"/>
      <c r="J83" s="204"/>
      <c r="K83" s="204"/>
      <c r="L83" s="204"/>
      <c r="M83" s="204"/>
      <c r="N83" s="204"/>
      <c r="O83" s="121">
        <v>77</v>
      </c>
    </row>
    <row r="84" spans="1:15" ht="11.25">
      <c r="A84" s="113">
        <v>78</v>
      </c>
      <c r="B84" s="514" t="s">
        <v>363</v>
      </c>
      <c r="C84" s="514"/>
      <c r="D84" s="195"/>
      <c r="E84" s="201"/>
      <c r="F84" s="198"/>
      <c r="G84" s="201"/>
      <c r="H84" s="207"/>
      <c r="I84" s="204"/>
      <c r="J84" s="204"/>
      <c r="K84" s="204"/>
      <c r="L84" s="204"/>
      <c r="M84" s="204"/>
      <c r="N84" s="204"/>
      <c r="O84" s="121">
        <v>78</v>
      </c>
    </row>
    <row r="85" spans="1:15" ht="11.25">
      <c r="A85" s="195"/>
      <c r="B85" s="559"/>
      <c r="C85" s="559"/>
      <c r="D85" s="195"/>
      <c r="E85" s="201"/>
      <c r="F85" s="198"/>
      <c r="G85" s="201"/>
      <c r="H85" s="207"/>
      <c r="I85" s="204"/>
      <c r="J85" s="204"/>
      <c r="K85" s="204"/>
      <c r="L85" s="204"/>
      <c r="M85" s="204"/>
      <c r="N85" s="204"/>
      <c r="O85" s="121">
        <v>79</v>
      </c>
    </row>
    <row r="86" ht="15">
      <c r="B86" s="418" t="s">
        <v>839</v>
      </c>
    </row>
    <row r="87" ht="15">
      <c r="B87" s="413"/>
    </row>
    <row r="88" ht="11.25">
      <c r="A88" s="115" t="s">
        <v>785</v>
      </c>
    </row>
    <row r="89" spans="5:6" ht="11.25">
      <c r="E89" s="137"/>
      <c r="F89" s="137"/>
    </row>
  </sheetData>
  <sheetProtection/>
  <mergeCells count="106">
    <mergeCell ref="B84:C84"/>
    <mergeCell ref="B85:C85"/>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8:C8"/>
    <mergeCell ref="B9:C9"/>
    <mergeCell ref="E9:H9"/>
    <mergeCell ref="I9:O9"/>
    <mergeCell ref="B10:C10"/>
    <mergeCell ref="B11:C11"/>
    <mergeCell ref="K5:L5"/>
    <mergeCell ref="M5:N5"/>
    <mergeCell ref="O5:O6"/>
    <mergeCell ref="B7:C7"/>
    <mergeCell ref="E7:H7"/>
    <mergeCell ref="I7:O7"/>
    <mergeCell ref="A4:H4"/>
    <mergeCell ref="I4:O4"/>
    <mergeCell ref="A5:A6"/>
    <mergeCell ref="B5:C6"/>
    <mergeCell ref="D5:D6"/>
    <mergeCell ref="E5:E6"/>
    <mergeCell ref="F5:F6"/>
    <mergeCell ref="G5:G6"/>
    <mergeCell ref="H5:H6"/>
    <mergeCell ref="I5:J5"/>
    <mergeCell ref="L1:M2"/>
    <mergeCell ref="A3:H3"/>
    <mergeCell ref="I3:O3"/>
    <mergeCell ref="A1:B2"/>
    <mergeCell ref="C1:D2"/>
    <mergeCell ref="E1:F2"/>
    <mergeCell ref="I1:J2"/>
    <mergeCell ref="K1:K2"/>
    <mergeCell ref="G1:H2"/>
    <mergeCell ref="N1:O2"/>
  </mergeCells>
  <printOptions/>
  <pageMargins left="1.25" right="1.25" top="1" bottom="1" header="0.25" footer="0.25"/>
  <pageSetup horizontalDpi="600" verticalDpi="600" orientation="portrait" scale="67" r:id="rId1"/>
  <rowBreaks count="1" manualBreakCount="1">
    <brk id="32" max="255" man="1"/>
  </rowBreaks>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I48"/>
  <sheetViews>
    <sheetView zoomScalePageLayoutView="0" workbookViewId="0" topLeftCell="A1">
      <selection activeCell="H13" sqref="H13"/>
    </sheetView>
  </sheetViews>
  <sheetFormatPr defaultColWidth="9.140625" defaultRowHeight="15"/>
  <cols>
    <col min="1" max="1" width="4.8515625" style="104" customWidth="1"/>
    <col min="2" max="2" width="34.00390625" style="104" customWidth="1"/>
    <col min="3" max="3" width="24.7109375" style="104" customWidth="1"/>
    <col min="4" max="4" width="2.57421875" style="104" customWidth="1"/>
    <col min="5" max="5" width="18.8515625" style="104" customWidth="1"/>
    <col min="6" max="6" width="2.140625" style="104" customWidth="1"/>
    <col min="7" max="7" width="21.7109375" style="104" customWidth="1"/>
    <col min="8" max="8" width="17.28125" style="104" bestFit="1" customWidth="1"/>
    <col min="9" max="16384" width="9.140625" style="104" customWidth="1"/>
  </cols>
  <sheetData>
    <row r="1" spans="1:7" s="334" customFormat="1" ht="24.75" customHeight="1">
      <c r="A1" s="533" t="s">
        <v>807</v>
      </c>
      <c r="B1" s="533"/>
      <c r="C1" s="534" t="s">
        <v>239</v>
      </c>
      <c r="D1" s="534"/>
      <c r="E1" s="531" t="s">
        <v>19</v>
      </c>
      <c r="F1" s="562" t="s">
        <v>816</v>
      </c>
      <c r="G1" s="562"/>
    </row>
    <row r="2" spans="1:7" ht="9" customHeight="1">
      <c r="A2" s="533"/>
      <c r="B2" s="533"/>
      <c r="C2" s="534"/>
      <c r="D2" s="534"/>
      <c r="E2" s="531"/>
      <c r="F2" s="563"/>
      <c r="G2" s="563"/>
    </row>
    <row r="3" spans="1:7" ht="22.5" customHeight="1">
      <c r="A3" s="564" t="s">
        <v>364</v>
      </c>
      <c r="B3" s="565"/>
      <c r="C3" s="565"/>
      <c r="D3" s="565"/>
      <c r="E3" s="565"/>
      <c r="F3" s="565"/>
      <c r="G3" s="566"/>
    </row>
    <row r="4" spans="1:7" ht="49.5" customHeight="1">
      <c r="A4" s="535" t="s">
        <v>240</v>
      </c>
      <c r="B4" s="535"/>
      <c r="C4" s="535"/>
      <c r="D4" s="535"/>
      <c r="E4" s="535"/>
      <c r="F4" s="535"/>
      <c r="G4" s="535"/>
    </row>
    <row r="5" spans="1:7" ht="36.75" customHeight="1">
      <c r="A5" s="105" t="s">
        <v>163</v>
      </c>
      <c r="B5" s="567" t="s">
        <v>241</v>
      </c>
      <c r="C5" s="567"/>
      <c r="D5" s="568" t="s">
        <v>242</v>
      </c>
      <c r="E5" s="568"/>
      <c r="F5" s="568"/>
      <c r="G5" s="290" t="s">
        <v>243</v>
      </c>
    </row>
    <row r="6" spans="1:7" ht="13.5" customHeight="1">
      <c r="A6" s="113">
        <v>1</v>
      </c>
      <c r="B6" s="514" t="s">
        <v>244</v>
      </c>
      <c r="C6" s="514"/>
      <c r="D6" s="560"/>
      <c r="E6" s="560"/>
      <c r="F6" s="560"/>
      <c r="G6" s="561"/>
    </row>
    <row r="7" spans="1:7" ht="13.5" customHeight="1">
      <c r="A7" s="113">
        <v>2</v>
      </c>
      <c r="B7" s="514" t="s">
        <v>245</v>
      </c>
      <c r="C7" s="514"/>
      <c r="D7" s="560"/>
      <c r="E7" s="560"/>
      <c r="F7" s="560"/>
      <c r="G7" s="561"/>
    </row>
    <row r="8" spans="1:8" ht="13.5" customHeight="1">
      <c r="A8" s="113">
        <v>3</v>
      </c>
      <c r="B8" s="514" t="s">
        <v>246</v>
      </c>
      <c r="C8" s="514"/>
      <c r="D8" s="569">
        <f>G8</f>
        <v>6593756000.805</v>
      </c>
      <c r="E8" s="569"/>
      <c r="F8" s="569"/>
      <c r="G8" s="292">
        <v>6593756000.805</v>
      </c>
      <c r="H8" s="265"/>
    </row>
    <row r="9" spans="1:8" ht="13.5" customHeight="1">
      <c r="A9" s="113">
        <v>4</v>
      </c>
      <c r="B9" s="514" t="s">
        <v>247</v>
      </c>
      <c r="C9" s="514"/>
      <c r="D9" s="569">
        <f>G9</f>
        <v>1240576000</v>
      </c>
      <c r="E9" s="569"/>
      <c r="F9" s="569"/>
      <c r="G9" s="292">
        <v>1240576000</v>
      </c>
      <c r="H9" s="265"/>
    </row>
    <row r="10" spans="1:7" ht="13.5" customHeight="1">
      <c r="A10" s="113">
        <v>5</v>
      </c>
      <c r="B10" s="514" t="s">
        <v>248</v>
      </c>
      <c r="C10" s="514"/>
      <c r="D10" s="569">
        <f>G10</f>
        <v>0</v>
      </c>
      <c r="E10" s="569"/>
      <c r="F10" s="569"/>
      <c r="G10" s="292">
        <v>0</v>
      </c>
    </row>
    <row r="11" spans="1:7" ht="13.5" customHeight="1">
      <c r="A11" s="113">
        <v>6</v>
      </c>
      <c r="B11" s="514" t="s">
        <v>249</v>
      </c>
      <c r="C11" s="514"/>
      <c r="D11" s="569">
        <f>G11</f>
        <v>0</v>
      </c>
      <c r="E11" s="569"/>
      <c r="F11" s="569"/>
      <c r="G11" s="292">
        <v>0</v>
      </c>
    </row>
    <row r="12" spans="1:7" ht="13.5" customHeight="1">
      <c r="A12" s="113">
        <v>7</v>
      </c>
      <c r="B12" s="514" t="s">
        <v>250</v>
      </c>
      <c r="C12" s="514"/>
      <c r="D12" s="569">
        <f>G12</f>
        <v>0</v>
      </c>
      <c r="E12" s="569"/>
      <c r="F12" s="569"/>
      <c r="G12" s="292">
        <v>0</v>
      </c>
    </row>
    <row r="13" spans="1:7" ht="13.5" customHeight="1">
      <c r="A13" s="113">
        <v>8</v>
      </c>
      <c r="B13" s="556" t="s">
        <v>365</v>
      </c>
      <c r="C13" s="556"/>
      <c r="D13" s="570">
        <f>SUM(D8:D12)</f>
        <v>7834332000.805</v>
      </c>
      <c r="E13" s="570"/>
      <c r="F13" s="570"/>
      <c r="G13" s="338">
        <f>SUM(G8:G12)</f>
        <v>7834332000.805</v>
      </c>
    </row>
    <row r="14" spans="1:7" ht="13.5" customHeight="1">
      <c r="A14" s="113">
        <v>9</v>
      </c>
      <c r="B14" s="514" t="s">
        <v>251</v>
      </c>
      <c r="C14" s="514"/>
      <c r="D14" s="569">
        <f>G14</f>
        <v>0</v>
      </c>
      <c r="E14" s="569"/>
      <c r="F14" s="569"/>
      <c r="G14" s="292">
        <v>0</v>
      </c>
    </row>
    <row r="15" spans="1:7" ht="13.5" customHeight="1">
      <c r="A15" s="113">
        <v>10</v>
      </c>
      <c r="B15" s="514" t="s">
        <v>252</v>
      </c>
      <c r="C15" s="514"/>
      <c r="D15" s="569">
        <f>G15</f>
        <v>0</v>
      </c>
      <c r="E15" s="569"/>
      <c r="F15" s="569"/>
      <c r="G15" s="292">
        <v>0</v>
      </c>
    </row>
    <row r="16" spans="1:8" ht="13.5" customHeight="1">
      <c r="A16" s="113">
        <v>11</v>
      </c>
      <c r="B16" s="514" t="s">
        <v>253</v>
      </c>
      <c r="C16" s="514"/>
      <c r="D16" s="569">
        <f>G16</f>
        <v>428072002.18999994</v>
      </c>
      <c r="E16" s="569"/>
      <c r="F16" s="569"/>
      <c r="G16" s="292">
        <v>428072002.18999994</v>
      </c>
      <c r="H16" s="265"/>
    </row>
    <row r="17" spans="1:7" ht="13.5" customHeight="1">
      <c r="A17" s="113">
        <v>12</v>
      </c>
      <c r="B17" s="514" t="s">
        <v>254</v>
      </c>
      <c r="C17" s="514"/>
      <c r="D17" s="569">
        <f>G17</f>
        <v>0</v>
      </c>
      <c r="E17" s="569"/>
      <c r="F17" s="569"/>
      <c r="G17" s="292">
        <v>0</v>
      </c>
    </row>
    <row r="18" spans="1:7" ht="13.5" customHeight="1">
      <c r="A18" s="113">
        <v>13</v>
      </c>
      <c r="B18" s="514" t="s">
        <v>255</v>
      </c>
      <c r="C18" s="514"/>
      <c r="D18" s="570">
        <f>SUM(D13:D17)</f>
        <v>8262404002.995</v>
      </c>
      <c r="E18" s="570"/>
      <c r="F18" s="570"/>
      <c r="G18" s="338">
        <f>SUM(G13:G17)</f>
        <v>8262404002.995</v>
      </c>
    </row>
    <row r="19" spans="1:9" ht="13.5" customHeight="1">
      <c r="A19" s="113">
        <v>14</v>
      </c>
      <c r="B19" s="514" t="s">
        <v>256</v>
      </c>
      <c r="C19" s="514"/>
      <c r="D19" s="569">
        <f>G19</f>
        <v>3484297729.617504</v>
      </c>
      <c r="E19" s="569"/>
      <c r="F19" s="569"/>
      <c r="G19" s="292">
        <v>3484297729.617504</v>
      </c>
      <c r="H19" s="263"/>
      <c r="I19" s="265"/>
    </row>
    <row r="20" spans="1:7" ht="13.5" customHeight="1">
      <c r="A20" s="113">
        <v>15</v>
      </c>
      <c r="B20" s="556" t="s">
        <v>368</v>
      </c>
      <c r="C20" s="556"/>
      <c r="D20" s="571">
        <f>D18-D19</f>
        <v>4778106273.377496</v>
      </c>
      <c r="E20" s="571"/>
      <c r="F20" s="571"/>
      <c r="G20" s="291">
        <f>G18-G19</f>
        <v>4778106273.377496</v>
      </c>
    </row>
    <row r="21" spans="1:7" ht="13.5" customHeight="1">
      <c r="A21" s="113">
        <v>16</v>
      </c>
      <c r="B21" s="514" t="s">
        <v>257</v>
      </c>
      <c r="C21" s="514"/>
      <c r="D21" s="572"/>
      <c r="E21" s="572"/>
      <c r="F21" s="572"/>
      <c r="G21" s="573"/>
    </row>
    <row r="22" spans="1:7" ht="13.5" customHeight="1">
      <c r="A22" s="113">
        <v>17</v>
      </c>
      <c r="B22" s="514" t="s">
        <v>258</v>
      </c>
      <c r="C22" s="514"/>
      <c r="D22" s="569">
        <f>G22</f>
        <v>7834332000.805</v>
      </c>
      <c r="E22" s="569"/>
      <c r="F22" s="569"/>
      <c r="G22" s="292">
        <f>G8+G9</f>
        <v>7834332000.805</v>
      </c>
    </row>
    <row r="23" spans="1:7" ht="13.5" customHeight="1">
      <c r="A23" s="113">
        <v>18</v>
      </c>
      <c r="B23" s="514" t="s">
        <v>259</v>
      </c>
      <c r="C23" s="514"/>
      <c r="D23" s="569">
        <f>G23</f>
        <v>-3484297729.617504</v>
      </c>
      <c r="E23" s="569"/>
      <c r="F23" s="569"/>
      <c r="G23" s="292">
        <f>-G19</f>
        <v>-3484297729.617504</v>
      </c>
    </row>
    <row r="24" spans="1:7" ht="13.5" customHeight="1">
      <c r="A24" s="113">
        <v>19</v>
      </c>
      <c r="B24" s="514" t="s">
        <v>260</v>
      </c>
      <c r="C24" s="514"/>
      <c r="D24" s="573">
        <f>G24</f>
        <v>0</v>
      </c>
      <c r="E24" s="573"/>
      <c r="F24" s="573"/>
      <c r="G24" s="293"/>
    </row>
    <row r="25" spans="1:7" ht="13.5" customHeight="1">
      <c r="A25" s="113">
        <v>20</v>
      </c>
      <c r="B25" s="514" t="s">
        <v>261</v>
      </c>
      <c r="C25" s="514"/>
      <c r="D25" s="573">
        <f>G25</f>
        <v>0</v>
      </c>
      <c r="E25" s="573"/>
      <c r="F25" s="573"/>
      <c r="G25" s="293"/>
    </row>
    <row r="26" spans="1:7" ht="13.5" customHeight="1">
      <c r="A26" s="113">
        <v>21</v>
      </c>
      <c r="B26" s="514" t="s">
        <v>262</v>
      </c>
      <c r="C26" s="514"/>
      <c r="D26" s="569">
        <f>G26</f>
        <v>0</v>
      </c>
      <c r="E26" s="569"/>
      <c r="F26" s="569"/>
      <c r="G26" s="292">
        <v>0</v>
      </c>
    </row>
    <row r="27" spans="1:8" ht="13.5" customHeight="1">
      <c r="A27" s="113">
        <v>22</v>
      </c>
      <c r="B27" s="556" t="s">
        <v>366</v>
      </c>
      <c r="C27" s="556"/>
      <c r="D27" s="571">
        <f>SUM(D22:D26)</f>
        <v>4350034271.187496</v>
      </c>
      <c r="E27" s="571"/>
      <c r="F27" s="571"/>
      <c r="G27" s="291">
        <f>SUM(G22:G26)</f>
        <v>4350034271.187496</v>
      </c>
      <c r="H27" s="262"/>
    </row>
    <row r="28" spans="1:7" ht="13.5" customHeight="1">
      <c r="A28" s="113">
        <v>23</v>
      </c>
      <c r="B28" s="514" t="s">
        <v>251</v>
      </c>
      <c r="C28" s="514"/>
      <c r="D28" s="572"/>
      <c r="E28" s="572"/>
      <c r="F28" s="572"/>
      <c r="G28" s="573"/>
    </row>
    <row r="29" spans="1:7" ht="13.5" customHeight="1">
      <c r="A29" s="113">
        <v>24</v>
      </c>
      <c r="B29" s="514" t="s">
        <v>259</v>
      </c>
      <c r="C29" s="514"/>
      <c r="D29" s="569">
        <f>G29</f>
        <v>0</v>
      </c>
      <c r="E29" s="569"/>
      <c r="F29" s="569"/>
      <c r="G29" s="292">
        <v>0</v>
      </c>
    </row>
    <row r="30" spans="1:7" ht="13.5" customHeight="1">
      <c r="A30" s="113">
        <v>25</v>
      </c>
      <c r="B30" s="514" t="s">
        <v>263</v>
      </c>
      <c r="C30" s="514"/>
      <c r="D30" s="569">
        <f>G30</f>
        <v>0</v>
      </c>
      <c r="E30" s="569"/>
      <c r="F30" s="569"/>
      <c r="G30" s="292">
        <v>0</v>
      </c>
    </row>
    <row r="31" spans="1:7" ht="13.5" customHeight="1">
      <c r="A31" s="113">
        <v>26</v>
      </c>
      <c r="B31" s="556" t="s">
        <v>367</v>
      </c>
      <c r="C31" s="556"/>
      <c r="D31" s="569">
        <f>G31</f>
        <v>0</v>
      </c>
      <c r="E31" s="569"/>
      <c r="F31" s="569"/>
      <c r="G31" s="292">
        <f>G29+G30</f>
        <v>0</v>
      </c>
    </row>
    <row r="32" spans="1:7" ht="13.5" customHeight="1">
      <c r="A32" s="113">
        <v>27</v>
      </c>
      <c r="B32" s="514" t="s">
        <v>252</v>
      </c>
      <c r="C32" s="514"/>
      <c r="D32" s="572"/>
      <c r="E32" s="572"/>
      <c r="F32" s="572"/>
      <c r="G32" s="573"/>
    </row>
    <row r="33" spans="1:7" ht="13.5" customHeight="1">
      <c r="A33" s="113">
        <v>28</v>
      </c>
      <c r="B33" s="514" t="s">
        <v>259</v>
      </c>
      <c r="C33" s="514"/>
      <c r="D33" s="569">
        <f>G33</f>
        <v>0</v>
      </c>
      <c r="E33" s="569"/>
      <c r="F33" s="569"/>
      <c r="G33" s="292">
        <v>0</v>
      </c>
    </row>
    <row r="34" spans="1:7" ht="13.5" customHeight="1">
      <c r="A34" s="113">
        <v>29</v>
      </c>
      <c r="B34" s="514" t="s">
        <v>264</v>
      </c>
      <c r="C34" s="514"/>
      <c r="D34" s="569">
        <f>G34</f>
        <v>0</v>
      </c>
      <c r="E34" s="569"/>
      <c r="F34" s="569"/>
      <c r="G34" s="292">
        <v>0</v>
      </c>
    </row>
    <row r="35" spans="1:7" ht="13.5" customHeight="1">
      <c r="A35" s="113">
        <v>30</v>
      </c>
      <c r="B35" s="514" t="s">
        <v>265</v>
      </c>
      <c r="C35" s="514"/>
      <c r="D35" s="569">
        <f>G35</f>
        <v>0</v>
      </c>
      <c r="E35" s="569"/>
      <c r="F35" s="569"/>
      <c r="G35" s="292">
        <f>G33+G34</f>
        <v>0</v>
      </c>
    </row>
    <row r="36" spans="1:7" ht="13.5" customHeight="1">
      <c r="A36" s="113">
        <v>31</v>
      </c>
      <c r="B36" s="514" t="s">
        <v>266</v>
      </c>
      <c r="C36" s="514"/>
      <c r="D36" s="573"/>
      <c r="E36" s="573"/>
      <c r="F36" s="573"/>
      <c r="G36" s="293"/>
    </row>
    <row r="37" spans="1:7" ht="13.5" customHeight="1">
      <c r="A37" s="113">
        <v>32</v>
      </c>
      <c r="B37" s="514" t="s">
        <v>267</v>
      </c>
      <c r="C37" s="514"/>
      <c r="D37" s="569">
        <f>G37</f>
        <v>0</v>
      </c>
      <c r="E37" s="569"/>
      <c r="F37" s="569"/>
      <c r="G37" s="292">
        <v>0</v>
      </c>
    </row>
    <row r="38" spans="1:8" ht="15">
      <c r="A38" s="114">
        <v>33</v>
      </c>
      <c r="B38" s="574" t="s">
        <v>830</v>
      </c>
      <c r="C38" s="574"/>
      <c r="D38" s="570">
        <f>G38</f>
        <v>4350034271.187496</v>
      </c>
      <c r="E38" s="570"/>
      <c r="F38" s="570"/>
      <c r="G38" s="338">
        <f>G27+G31+G35+G36+G37</f>
        <v>4350034271.187496</v>
      </c>
      <c r="H38" s="262"/>
    </row>
    <row r="48" ht="15">
      <c r="A48" s="115" t="s">
        <v>786</v>
      </c>
    </row>
  </sheetData>
  <sheetProtection/>
  <mergeCells count="75">
    <mergeCell ref="B38:C38"/>
    <mergeCell ref="D38:F38"/>
    <mergeCell ref="B35:C35"/>
    <mergeCell ref="D35:F35"/>
    <mergeCell ref="B36:C36"/>
    <mergeCell ref="D36:F36"/>
    <mergeCell ref="B37:C37"/>
    <mergeCell ref="D37:F37"/>
    <mergeCell ref="B32:C32"/>
    <mergeCell ref="D32:G32"/>
    <mergeCell ref="B33:C33"/>
    <mergeCell ref="D33:F33"/>
    <mergeCell ref="B34:C34"/>
    <mergeCell ref="D34:F34"/>
    <mergeCell ref="B29:C29"/>
    <mergeCell ref="D29:F29"/>
    <mergeCell ref="B30:C30"/>
    <mergeCell ref="D30:F30"/>
    <mergeCell ref="B31:C31"/>
    <mergeCell ref="D31:F31"/>
    <mergeCell ref="B26:C26"/>
    <mergeCell ref="D26:F26"/>
    <mergeCell ref="B27:C27"/>
    <mergeCell ref="D27:F27"/>
    <mergeCell ref="B28:C28"/>
    <mergeCell ref="D28:G28"/>
    <mergeCell ref="B23:C23"/>
    <mergeCell ref="D23:F23"/>
    <mergeCell ref="B24:C24"/>
    <mergeCell ref="D24:F24"/>
    <mergeCell ref="B25:C25"/>
    <mergeCell ref="D25:F25"/>
    <mergeCell ref="B20:C20"/>
    <mergeCell ref="D20:F20"/>
    <mergeCell ref="B21:C21"/>
    <mergeCell ref="D21:G21"/>
    <mergeCell ref="B22:C22"/>
    <mergeCell ref="D22:F22"/>
    <mergeCell ref="B17:C17"/>
    <mergeCell ref="D17:F17"/>
    <mergeCell ref="B18:C18"/>
    <mergeCell ref="D18:F18"/>
    <mergeCell ref="B19:C19"/>
    <mergeCell ref="D19:F19"/>
    <mergeCell ref="B14:C14"/>
    <mergeCell ref="D14:F14"/>
    <mergeCell ref="B15:C15"/>
    <mergeCell ref="D15:F15"/>
    <mergeCell ref="B16:C16"/>
    <mergeCell ref="D16:F16"/>
    <mergeCell ref="B11:C11"/>
    <mergeCell ref="D11:F11"/>
    <mergeCell ref="B12:C12"/>
    <mergeCell ref="D12:F12"/>
    <mergeCell ref="B13:C13"/>
    <mergeCell ref="D13:F13"/>
    <mergeCell ref="B8:C8"/>
    <mergeCell ref="D8:F8"/>
    <mergeCell ref="B9:C9"/>
    <mergeCell ref="D9:F9"/>
    <mergeCell ref="B10:C10"/>
    <mergeCell ref="D10:F10"/>
    <mergeCell ref="B7:C7"/>
    <mergeCell ref="D7:G7"/>
    <mergeCell ref="A1:B2"/>
    <mergeCell ref="C1:D2"/>
    <mergeCell ref="E1:E2"/>
    <mergeCell ref="F1:G1"/>
    <mergeCell ref="F2:G2"/>
    <mergeCell ref="A3:G3"/>
    <mergeCell ref="A4:G4"/>
    <mergeCell ref="B5:C5"/>
    <mergeCell ref="D5:F5"/>
    <mergeCell ref="B6:C6"/>
    <mergeCell ref="D6:G6"/>
  </mergeCells>
  <printOptions/>
  <pageMargins left="1.25" right="1.25" top="1" bottom="1" header="0.25" footer="0.25"/>
  <pageSetup horizontalDpi="600" verticalDpi="600" orientation="portrait" scale="70" r:id="rId1"/>
</worksheet>
</file>

<file path=xl/worksheets/sheet8.xml><?xml version="1.0" encoding="utf-8"?>
<worksheet xmlns="http://schemas.openxmlformats.org/spreadsheetml/2006/main" xmlns:r="http://schemas.openxmlformats.org/officeDocument/2006/relationships">
  <sheetPr>
    <pageSetUpPr fitToPage="1"/>
  </sheetPr>
  <dimension ref="A1:J118"/>
  <sheetViews>
    <sheetView zoomScalePageLayoutView="0" workbookViewId="0" topLeftCell="A1">
      <pane xSplit="3" ySplit="6" topLeftCell="D7" activePane="bottomRight" state="frozen"/>
      <selection pane="topLeft" activeCell="K59" sqref="K59:M62"/>
      <selection pane="topRight" activeCell="K59" sqref="K59:M62"/>
      <selection pane="bottomLeft" activeCell="K59" sqref="K59:M62"/>
      <selection pane="bottomRight" activeCell="A4" sqref="A4:E4"/>
    </sheetView>
  </sheetViews>
  <sheetFormatPr defaultColWidth="8.8515625" defaultRowHeight="14.25" customHeight="1"/>
  <cols>
    <col min="1" max="1" width="5.7109375" style="139" customWidth="1"/>
    <col min="2" max="2" width="28.28125" style="139" customWidth="1"/>
    <col min="3" max="3" width="30.57421875" style="139" customWidth="1"/>
    <col min="4" max="4" width="17.57421875" style="139" bestFit="1" customWidth="1"/>
    <col min="5" max="5" width="18.00390625" style="139" customWidth="1"/>
    <col min="6" max="6" width="19.421875" style="139" customWidth="1"/>
    <col min="7" max="7" width="16.00390625" style="139" customWidth="1"/>
    <col min="8" max="9" width="17.57421875" style="139" customWidth="1"/>
    <col min="10" max="10" width="5.00390625" style="139" customWidth="1"/>
    <col min="11" max="16384" width="8.8515625" style="139" customWidth="1"/>
  </cols>
  <sheetData>
    <row r="1" spans="1:10" ht="33" customHeight="1">
      <c r="A1" s="586" t="s">
        <v>850</v>
      </c>
      <c r="B1" s="586"/>
      <c r="C1" s="575" t="s">
        <v>239</v>
      </c>
      <c r="D1" s="576" t="s">
        <v>377</v>
      </c>
      <c r="E1" s="420" t="s">
        <v>816</v>
      </c>
      <c r="F1" s="586" t="s">
        <v>851</v>
      </c>
      <c r="G1" s="575" t="s">
        <v>154</v>
      </c>
      <c r="H1" s="576" t="s">
        <v>268</v>
      </c>
      <c r="I1" s="579" t="s">
        <v>816</v>
      </c>
      <c r="J1" s="580"/>
    </row>
    <row r="2" spans="1:10" ht="12" customHeight="1">
      <c r="A2" s="586"/>
      <c r="B2" s="586"/>
      <c r="C2" s="575"/>
      <c r="D2" s="576"/>
      <c r="E2" s="421"/>
      <c r="F2" s="586"/>
      <c r="G2" s="575"/>
      <c r="H2" s="576"/>
      <c r="I2" s="419"/>
      <c r="J2" s="421"/>
    </row>
    <row r="3" spans="1:10" ht="14.25" customHeight="1">
      <c r="A3" s="577" t="s">
        <v>840</v>
      </c>
      <c r="B3" s="577"/>
      <c r="C3" s="577"/>
      <c r="D3" s="577"/>
      <c r="E3" s="577"/>
      <c r="F3" s="577" t="s">
        <v>841</v>
      </c>
      <c r="G3" s="577"/>
      <c r="H3" s="577"/>
      <c r="I3" s="577"/>
      <c r="J3" s="577"/>
    </row>
    <row r="4" spans="1:10" ht="117.75" customHeight="1">
      <c r="A4" s="578" t="s">
        <v>842</v>
      </c>
      <c r="B4" s="578"/>
      <c r="C4" s="578"/>
      <c r="D4" s="578"/>
      <c r="E4" s="578"/>
      <c r="F4" s="578" t="s">
        <v>843</v>
      </c>
      <c r="G4" s="578"/>
      <c r="H4" s="578"/>
      <c r="I4" s="578"/>
      <c r="J4" s="578"/>
    </row>
    <row r="5" spans="1:10" s="221" customFormat="1" ht="13.5" customHeight="1">
      <c r="A5" s="584" t="s">
        <v>392</v>
      </c>
      <c r="B5" s="584"/>
      <c r="C5" s="584"/>
      <c r="D5" s="584"/>
      <c r="E5" s="584"/>
      <c r="F5" s="584" t="s">
        <v>392</v>
      </c>
      <c r="G5" s="584"/>
      <c r="H5" s="584"/>
      <c r="I5" s="584"/>
      <c r="J5" s="584"/>
    </row>
    <row r="6" spans="1:10" s="141" customFormat="1" ht="33" customHeight="1">
      <c r="A6" s="140" t="s">
        <v>163</v>
      </c>
      <c r="B6" s="585" t="s">
        <v>393</v>
      </c>
      <c r="C6" s="585"/>
      <c r="D6" s="339" t="s">
        <v>825</v>
      </c>
      <c r="E6" s="339" t="s">
        <v>395</v>
      </c>
      <c r="F6" s="339" t="s">
        <v>396</v>
      </c>
      <c r="G6" s="339" t="s">
        <v>397</v>
      </c>
      <c r="H6" s="339" t="s">
        <v>398</v>
      </c>
      <c r="I6" s="339" t="s">
        <v>826</v>
      </c>
      <c r="J6" s="339" t="s">
        <v>49</v>
      </c>
    </row>
    <row r="7" spans="1:10" ht="13.5" customHeight="1">
      <c r="A7" s="142">
        <v>1</v>
      </c>
      <c r="B7" s="523" t="s">
        <v>400</v>
      </c>
      <c r="C7" s="523"/>
      <c r="D7" s="253"/>
      <c r="E7" s="143"/>
      <c r="F7" s="144"/>
      <c r="G7" s="254"/>
      <c r="H7" s="254"/>
      <c r="I7" s="255"/>
      <c r="J7" s="142">
        <v>1</v>
      </c>
    </row>
    <row r="8" spans="1:10" ht="13.5" customHeight="1">
      <c r="A8" s="142">
        <v>2</v>
      </c>
      <c r="B8" s="523" t="s">
        <v>401</v>
      </c>
      <c r="C8" s="523"/>
      <c r="D8" s="340">
        <v>0</v>
      </c>
      <c r="E8" s="340">
        <v>0</v>
      </c>
      <c r="F8" s="341">
        <v>0</v>
      </c>
      <c r="G8" s="341">
        <v>0</v>
      </c>
      <c r="H8" s="341">
        <v>0</v>
      </c>
      <c r="I8" s="341">
        <v>0</v>
      </c>
      <c r="J8" s="142">
        <v>2</v>
      </c>
    </row>
    <row r="9" spans="1:10" ht="13.5" customHeight="1">
      <c r="A9" s="142">
        <v>3</v>
      </c>
      <c r="B9" s="523" t="s">
        <v>402</v>
      </c>
      <c r="C9" s="523"/>
      <c r="D9" s="340">
        <v>0</v>
      </c>
      <c r="E9" s="340">
        <v>0</v>
      </c>
      <c r="F9" s="341">
        <v>0</v>
      </c>
      <c r="G9" s="341">
        <v>0</v>
      </c>
      <c r="H9" s="341">
        <v>0</v>
      </c>
      <c r="I9" s="341">
        <v>0</v>
      </c>
      <c r="J9" s="142">
        <v>3</v>
      </c>
    </row>
    <row r="10" spans="1:10" ht="13.5" customHeight="1">
      <c r="A10" s="142">
        <v>4</v>
      </c>
      <c r="B10" s="523" t="s">
        <v>403</v>
      </c>
      <c r="C10" s="523"/>
      <c r="D10" s="340">
        <v>0</v>
      </c>
      <c r="E10" s="340">
        <v>0</v>
      </c>
      <c r="F10" s="341">
        <v>0</v>
      </c>
      <c r="G10" s="341">
        <v>0</v>
      </c>
      <c r="H10" s="341">
        <v>0</v>
      </c>
      <c r="I10" s="341">
        <v>0</v>
      </c>
      <c r="J10" s="142">
        <v>4</v>
      </c>
    </row>
    <row r="11" spans="1:10" s="269" customFormat="1" ht="13.5" customHeight="1">
      <c r="A11" s="148">
        <v>5</v>
      </c>
      <c r="B11" s="581" t="s">
        <v>404</v>
      </c>
      <c r="C11" s="581"/>
      <c r="D11" s="273">
        <f>SUM(D8:D10)</f>
        <v>0</v>
      </c>
      <c r="E11" s="273">
        <f>SUM(E8:E10)</f>
        <v>0</v>
      </c>
      <c r="F11" s="274">
        <f>SUM(F8:F10)</f>
        <v>0</v>
      </c>
      <c r="G11" s="274">
        <f>SUM(G8:G10)</f>
        <v>0</v>
      </c>
      <c r="H11" s="274">
        <f>SUM(H8:H10)</f>
        <v>0</v>
      </c>
      <c r="I11" s="275">
        <f>SUM(I8:I10)</f>
        <v>0</v>
      </c>
      <c r="J11" s="148">
        <v>5</v>
      </c>
    </row>
    <row r="12" spans="1:10" ht="13.5" customHeight="1">
      <c r="A12" s="142">
        <v>6</v>
      </c>
      <c r="B12" s="523" t="s">
        <v>405</v>
      </c>
      <c r="C12" s="523"/>
      <c r="D12" s="270"/>
      <c r="E12" s="270"/>
      <c r="F12" s="271"/>
      <c r="G12" s="271"/>
      <c r="H12" s="271"/>
      <c r="I12" s="272"/>
      <c r="J12" s="142">
        <v>6</v>
      </c>
    </row>
    <row r="13" spans="1:10" ht="13.5" customHeight="1">
      <c r="A13" s="142">
        <v>7</v>
      </c>
      <c r="B13" s="523" t="s">
        <v>406</v>
      </c>
      <c r="C13" s="523"/>
      <c r="D13" s="270"/>
      <c r="E13" s="270"/>
      <c r="F13" s="271"/>
      <c r="G13" s="271"/>
      <c r="H13" s="271"/>
      <c r="I13" s="272"/>
      <c r="J13" s="142">
        <v>7</v>
      </c>
    </row>
    <row r="14" spans="1:10" ht="13.5" customHeight="1">
      <c r="A14" s="142">
        <v>8</v>
      </c>
      <c r="B14" s="523" t="s">
        <v>407</v>
      </c>
      <c r="C14" s="523"/>
      <c r="D14" s="340">
        <v>729549</v>
      </c>
      <c r="E14" s="340">
        <v>0</v>
      </c>
      <c r="F14" s="341">
        <v>0</v>
      </c>
      <c r="G14" s="341">
        <v>0</v>
      </c>
      <c r="H14" s="341">
        <v>0</v>
      </c>
      <c r="I14" s="341">
        <v>729549</v>
      </c>
      <c r="J14" s="142">
        <v>8</v>
      </c>
    </row>
    <row r="15" spans="1:10" ht="13.5" customHeight="1">
      <c r="A15" s="142">
        <v>9</v>
      </c>
      <c r="B15" s="523" t="s">
        <v>408</v>
      </c>
      <c r="C15" s="523"/>
      <c r="D15" s="340">
        <v>0.45000000298023224</v>
      </c>
      <c r="E15" s="340">
        <v>0</v>
      </c>
      <c r="F15" s="341">
        <v>0</v>
      </c>
      <c r="G15" s="341">
        <v>0</v>
      </c>
      <c r="H15" s="341">
        <v>0</v>
      </c>
      <c r="I15" s="341">
        <v>0.45000000298023224</v>
      </c>
      <c r="J15" s="142">
        <v>9</v>
      </c>
    </row>
    <row r="16" spans="1:10" ht="13.5" customHeight="1">
      <c r="A16" s="142">
        <v>10</v>
      </c>
      <c r="B16" s="523" t="s">
        <v>409</v>
      </c>
      <c r="C16" s="523"/>
      <c r="D16" s="340">
        <v>111179510.10999998</v>
      </c>
      <c r="E16" s="340">
        <v>-83853.15</v>
      </c>
      <c r="F16" s="341">
        <v>0</v>
      </c>
      <c r="G16" s="341">
        <v>0</v>
      </c>
      <c r="H16" s="341">
        <v>0</v>
      </c>
      <c r="I16" s="341">
        <v>111095656.95999998</v>
      </c>
      <c r="J16" s="142">
        <v>10</v>
      </c>
    </row>
    <row r="17" spans="1:10" ht="13.5" customHeight="1">
      <c r="A17" s="142">
        <v>11</v>
      </c>
      <c r="B17" s="523" t="s">
        <v>410</v>
      </c>
      <c r="C17" s="523"/>
      <c r="D17" s="340">
        <v>0</v>
      </c>
      <c r="E17" s="340">
        <v>0</v>
      </c>
      <c r="F17" s="341">
        <v>0</v>
      </c>
      <c r="G17" s="341">
        <v>0</v>
      </c>
      <c r="H17" s="341">
        <v>0</v>
      </c>
      <c r="I17" s="341">
        <v>0</v>
      </c>
      <c r="J17" s="142">
        <v>11</v>
      </c>
    </row>
    <row r="18" spans="1:10" ht="13.5" customHeight="1">
      <c r="A18" s="142">
        <v>12</v>
      </c>
      <c r="B18" s="523" t="s">
        <v>411</v>
      </c>
      <c r="C18" s="523"/>
      <c r="D18" s="340">
        <v>121993688.41000003</v>
      </c>
      <c r="E18" s="340">
        <v>-83853.15</v>
      </c>
      <c r="F18" s="341">
        <v>0</v>
      </c>
      <c r="G18" s="341">
        <v>0</v>
      </c>
      <c r="H18" s="341">
        <v>-1074752</v>
      </c>
      <c r="I18" s="341">
        <v>120835083.26000002</v>
      </c>
      <c r="J18" s="142">
        <v>12</v>
      </c>
    </row>
    <row r="19" spans="1:10" ht="13.5" customHeight="1">
      <c r="A19" s="142">
        <v>13</v>
      </c>
      <c r="B19" s="523" t="s">
        <v>412</v>
      </c>
      <c r="C19" s="523"/>
      <c r="D19" s="340">
        <v>-0.28999999910593033</v>
      </c>
      <c r="E19" s="340">
        <v>0</v>
      </c>
      <c r="F19" s="341">
        <v>0</v>
      </c>
      <c r="G19" s="341">
        <v>0</v>
      </c>
      <c r="H19" s="341">
        <v>0</v>
      </c>
      <c r="I19" s="341">
        <v>-0.28999999910593033</v>
      </c>
      <c r="J19" s="142">
        <v>13</v>
      </c>
    </row>
    <row r="20" spans="1:10" ht="13.5" customHeight="1">
      <c r="A20" s="142">
        <v>14</v>
      </c>
      <c r="B20" s="523" t="s">
        <v>413</v>
      </c>
      <c r="C20" s="523"/>
      <c r="D20" s="340">
        <v>24071103.770000003</v>
      </c>
      <c r="E20" s="340">
        <v>26527.209999999992</v>
      </c>
      <c r="F20" s="341">
        <v>0</v>
      </c>
      <c r="G20" s="341">
        <v>0</v>
      </c>
      <c r="H20" s="341">
        <v>1370039</v>
      </c>
      <c r="I20" s="341">
        <v>25467669.980000004</v>
      </c>
      <c r="J20" s="142">
        <v>14</v>
      </c>
    </row>
    <row r="21" spans="1:10" ht="13.5" customHeight="1">
      <c r="A21" s="142">
        <v>15</v>
      </c>
      <c r="B21" s="523" t="s">
        <v>414</v>
      </c>
      <c r="C21" s="523"/>
      <c r="D21" s="340">
        <v>0</v>
      </c>
      <c r="E21" s="340">
        <v>0</v>
      </c>
      <c r="F21" s="341">
        <v>0</v>
      </c>
      <c r="G21" s="341">
        <v>0</v>
      </c>
      <c r="H21" s="341">
        <v>0</v>
      </c>
      <c r="I21" s="341">
        <v>0</v>
      </c>
      <c r="J21" s="142">
        <v>15</v>
      </c>
    </row>
    <row r="22" spans="1:10" s="269" customFormat="1" ht="13.5" customHeight="1">
      <c r="A22" s="148">
        <v>16</v>
      </c>
      <c r="B22" s="581" t="s">
        <v>822</v>
      </c>
      <c r="C22" s="581"/>
      <c r="D22" s="273">
        <f aca="true" t="shared" si="0" ref="D22:I22">SUM(D14:D21)</f>
        <v>257973851.45000005</v>
      </c>
      <c r="E22" s="273">
        <f t="shared" si="0"/>
        <v>-141179.09</v>
      </c>
      <c r="F22" s="274">
        <f t="shared" si="0"/>
        <v>0</v>
      </c>
      <c r="G22" s="274">
        <f t="shared" si="0"/>
        <v>0</v>
      </c>
      <c r="H22" s="274">
        <f t="shared" si="0"/>
        <v>295287</v>
      </c>
      <c r="I22" s="275">
        <f t="shared" si="0"/>
        <v>258127959.36</v>
      </c>
      <c r="J22" s="148">
        <v>16</v>
      </c>
    </row>
    <row r="23" spans="1:10" ht="13.5" customHeight="1">
      <c r="A23" s="142">
        <v>17</v>
      </c>
      <c r="B23" s="523" t="s">
        <v>415</v>
      </c>
      <c r="C23" s="523"/>
      <c r="D23" s="270"/>
      <c r="E23" s="270"/>
      <c r="F23" s="271"/>
      <c r="G23" s="271"/>
      <c r="H23" s="271"/>
      <c r="I23" s="272"/>
      <c r="J23" s="142">
        <v>17</v>
      </c>
    </row>
    <row r="24" spans="1:10" ht="13.5" customHeight="1">
      <c r="A24" s="142">
        <v>18</v>
      </c>
      <c r="B24" s="523" t="s">
        <v>416</v>
      </c>
      <c r="C24" s="523"/>
      <c r="D24" s="340">
        <v>0</v>
      </c>
      <c r="E24" s="340">
        <v>0</v>
      </c>
      <c r="F24" s="341">
        <v>0</v>
      </c>
      <c r="G24" s="341">
        <v>0</v>
      </c>
      <c r="H24" s="341">
        <v>0</v>
      </c>
      <c r="I24" s="341">
        <v>0</v>
      </c>
      <c r="J24" s="142">
        <v>18</v>
      </c>
    </row>
    <row r="25" spans="1:10" ht="13.5" customHeight="1">
      <c r="A25" s="142">
        <v>19</v>
      </c>
      <c r="B25" s="523" t="s">
        <v>417</v>
      </c>
      <c r="C25" s="523"/>
      <c r="D25" s="340">
        <v>0</v>
      </c>
      <c r="E25" s="340">
        <v>0</v>
      </c>
      <c r="F25" s="341">
        <v>0</v>
      </c>
      <c r="G25" s="341">
        <v>0</v>
      </c>
      <c r="H25" s="341">
        <v>0</v>
      </c>
      <c r="I25" s="341">
        <v>0</v>
      </c>
      <c r="J25" s="142">
        <v>19</v>
      </c>
    </row>
    <row r="26" spans="1:10" ht="13.5" customHeight="1">
      <c r="A26" s="142">
        <v>20</v>
      </c>
      <c r="B26" s="523" t="s">
        <v>418</v>
      </c>
      <c r="C26" s="523"/>
      <c r="D26" s="340">
        <v>0</v>
      </c>
      <c r="E26" s="340">
        <v>0</v>
      </c>
      <c r="F26" s="341">
        <v>0</v>
      </c>
      <c r="G26" s="341">
        <v>0</v>
      </c>
      <c r="H26" s="341">
        <v>0</v>
      </c>
      <c r="I26" s="341">
        <v>0</v>
      </c>
      <c r="J26" s="142">
        <v>20</v>
      </c>
    </row>
    <row r="27" spans="1:10" ht="13.5" customHeight="1">
      <c r="A27" s="142">
        <v>21</v>
      </c>
      <c r="B27" s="523" t="s">
        <v>419</v>
      </c>
      <c r="C27" s="523"/>
      <c r="D27" s="340">
        <v>0</v>
      </c>
      <c r="E27" s="340">
        <v>0</v>
      </c>
      <c r="F27" s="341">
        <v>0</v>
      </c>
      <c r="G27" s="341">
        <v>0</v>
      </c>
      <c r="H27" s="341">
        <v>0</v>
      </c>
      <c r="I27" s="341">
        <v>0</v>
      </c>
      <c r="J27" s="142">
        <v>21</v>
      </c>
    </row>
    <row r="28" spans="1:10" ht="13.5" customHeight="1">
      <c r="A28" s="142">
        <v>22</v>
      </c>
      <c r="B28" s="523" t="s">
        <v>420</v>
      </c>
      <c r="C28" s="523"/>
      <c r="D28" s="340">
        <v>0</v>
      </c>
      <c r="E28" s="340">
        <v>0</v>
      </c>
      <c r="F28" s="341">
        <v>0</v>
      </c>
      <c r="G28" s="341">
        <v>0</v>
      </c>
      <c r="H28" s="341">
        <v>0</v>
      </c>
      <c r="I28" s="341">
        <v>0</v>
      </c>
      <c r="J28" s="142">
        <v>22</v>
      </c>
    </row>
    <row r="29" spans="1:10" ht="13.5" customHeight="1">
      <c r="A29" s="142">
        <v>23</v>
      </c>
      <c r="B29" s="523" t="s">
        <v>421</v>
      </c>
      <c r="C29" s="523"/>
      <c r="D29" s="340">
        <v>0</v>
      </c>
      <c r="E29" s="340">
        <v>0</v>
      </c>
      <c r="F29" s="341">
        <v>0</v>
      </c>
      <c r="G29" s="341">
        <v>0</v>
      </c>
      <c r="H29" s="341">
        <v>0</v>
      </c>
      <c r="I29" s="341">
        <v>0</v>
      </c>
      <c r="J29" s="142">
        <v>23</v>
      </c>
    </row>
    <row r="30" spans="1:10" ht="13.5" customHeight="1">
      <c r="A30" s="142">
        <v>24</v>
      </c>
      <c r="B30" s="523" t="s">
        <v>422</v>
      </c>
      <c r="C30" s="523"/>
      <c r="D30" s="340">
        <v>0</v>
      </c>
      <c r="E30" s="340">
        <v>0</v>
      </c>
      <c r="F30" s="341">
        <v>0</v>
      </c>
      <c r="G30" s="341">
        <v>0</v>
      </c>
      <c r="H30" s="341">
        <v>0</v>
      </c>
      <c r="I30" s="341">
        <v>0</v>
      </c>
      <c r="J30" s="142">
        <v>24</v>
      </c>
    </row>
    <row r="31" spans="1:10" s="269" customFormat="1" ht="13.5" customHeight="1">
      <c r="A31" s="148">
        <v>25</v>
      </c>
      <c r="B31" s="581" t="s">
        <v>823</v>
      </c>
      <c r="C31" s="581"/>
      <c r="D31" s="273">
        <f>SUM(D24:D30)</f>
        <v>0</v>
      </c>
      <c r="E31" s="273">
        <f>SUM(E24:E30)</f>
        <v>0</v>
      </c>
      <c r="F31" s="274">
        <f>SUM(F24:F30)</f>
        <v>0</v>
      </c>
      <c r="G31" s="275">
        <f>SUM(G24:G30)</f>
        <v>0</v>
      </c>
      <c r="H31" s="275">
        <f>SUM(H24:H30)</f>
        <v>0</v>
      </c>
      <c r="I31" s="275">
        <f>SUM(I24:I30)</f>
        <v>0</v>
      </c>
      <c r="J31" s="148">
        <v>25</v>
      </c>
    </row>
    <row r="32" spans="1:10" ht="13.5" customHeight="1">
      <c r="A32" s="142">
        <v>26</v>
      </c>
      <c r="B32" s="523" t="s">
        <v>423</v>
      </c>
      <c r="C32" s="523"/>
      <c r="D32" s="270"/>
      <c r="E32" s="270"/>
      <c r="F32" s="271"/>
      <c r="G32" s="271"/>
      <c r="H32" s="271"/>
      <c r="I32" s="272"/>
      <c r="J32" s="142">
        <v>26</v>
      </c>
    </row>
    <row r="33" spans="1:10" ht="13.5" customHeight="1">
      <c r="A33" s="142">
        <v>27</v>
      </c>
      <c r="B33" s="523" t="s">
        <v>424</v>
      </c>
      <c r="C33" s="523"/>
      <c r="D33" s="340">
        <v>62592798.97</v>
      </c>
      <c r="E33" s="340">
        <v>61120.46</v>
      </c>
      <c r="F33" s="341">
        <v>0</v>
      </c>
      <c r="G33" s="341">
        <v>0</v>
      </c>
      <c r="H33" s="341">
        <v>0</v>
      </c>
      <c r="I33" s="341">
        <v>62653919.43</v>
      </c>
      <c r="J33" s="142">
        <v>27</v>
      </c>
    </row>
    <row r="34" spans="1:10" ht="13.5" customHeight="1">
      <c r="A34" s="142">
        <v>28</v>
      </c>
      <c r="B34" s="523" t="s">
        <v>425</v>
      </c>
      <c r="C34" s="523"/>
      <c r="D34" s="340">
        <v>193901320.53</v>
      </c>
      <c r="E34" s="340">
        <v>12147.27</v>
      </c>
      <c r="F34" s="341">
        <v>0</v>
      </c>
      <c r="G34" s="341">
        <v>0</v>
      </c>
      <c r="H34" s="341">
        <v>0</v>
      </c>
      <c r="I34" s="341">
        <v>193913467.8</v>
      </c>
      <c r="J34" s="142">
        <v>28</v>
      </c>
    </row>
    <row r="35" spans="1:10" ht="13.5" customHeight="1">
      <c r="A35" s="142">
        <v>29</v>
      </c>
      <c r="B35" s="523" t="s">
        <v>426</v>
      </c>
      <c r="C35" s="523"/>
      <c r="D35" s="340">
        <v>770858466.6700001</v>
      </c>
      <c r="E35" s="340">
        <v>6478446.649999999</v>
      </c>
      <c r="F35" s="341">
        <v>0</v>
      </c>
      <c r="G35" s="341">
        <v>0</v>
      </c>
      <c r="H35" s="341">
        <v>0</v>
      </c>
      <c r="I35" s="341">
        <v>777336913.32</v>
      </c>
      <c r="J35" s="142">
        <v>29</v>
      </c>
    </row>
    <row r="36" spans="1:10" ht="13.5" customHeight="1">
      <c r="A36" s="142">
        <v>30</v>
      </c>
      <c r="B36" s="523" t="s">
        <v>427</v>
      </c>
      <c r="C36" s="523"/>
      <c r="D36" s="340">
        <v>747709471.9399998</v>
      </c>
      <c r="E36" s="340">
        <v>19267218.539999995</v>
      </c>
      <c r="F36" s="341">
        <v>3000000</v>
      </c>
      <c r="G36" s="341">
        <v>0</v>
      </c>
      <c r="H36" s="341">
        <v>-338877</v>
      </c>
      <c r="I36" s="341">
        <v>763637813.4799998</v>
      </c>
      <c r="J36" s="142">
        <v>30</v>
      </c>
    </row>
    <row r="37" spans="1:10" ht="13.5" customHeight="1">
      <c r="A37" s="142">
        <v>31</v>
      </c>
      <c r="B37" s="523" t="s">
        <v>428</v>
      </c>
      <c r="C37" s="523"/>
      <c r="D37" s="340">
        <v>104251625.77000001</v>
      </c>
      <c r="E37" s="340">
        <v>9611969.56</v>
      </c>
      <c r="F37" s="341">
        <v>132000</v>
      </c>
      <c r="G37" s="341">
        <v>0</v>
      </c>
      <c r="H37" s="341">
        <v>338877</v>
      </c>
      <c r="I37" s="341">
        <v>114070472.33</v>
      </c>
      <c r="J37" s="142">
        <v>31</v>
      </c>
    </row>
    <row r="38" spans="1:10" ht="13.5" customHeight="1">
      <c r="A38" s="142">
        <v>32</v>
      </c>
      <c r="B38" s="523" t="s">
        <v>429</v>
      </c>
      <c r="C38" s="523"/>
      <c r="D38" s="340">
        <v>90493451.09</v>
      </c>
      <c r="E38" s="340">
        <v>4303636.960000001</v>
      </c>
      <c r="F38" s="341">
        <v>0</v>
      </c>
      <c r="G38" s="341">
        <v>0</v>
      </c>
      <c r="H38" s="341">
        <v>0</v>
      </c>
      <c r="I38" s="341">
        <v>94797088.05</v>
      </c>
      <c r="J38" s="142">
        <v>32</v>
      </c>
    </row>
    <row r="39" spans="1:10" ht="13.5" customHeight="1">
      <c r="A39" s="142">
        <v>33</v>
      </c>
      <c r="B39" s="523" t="s">
        <v>430</v>
      </c>
      <c r="C39" s="523"/>
      <c r="D39" s="340">
        <v>56147517</v>
      </c>
      <c r="E39" s="340">
        <v>0</v>
      </c>
      <c r="F39" s="341">
        <v>0</v>
      </c>
      <c r="G39" s="341">
        <v>0</v>
      </c>
      <c r="H39" s="341">
        <v>0</v>
      </c>
      <c r="I39" s="341">
        <v>56147517</v>
      </c>
      <c r="J39" s="142">
        <v>33</v>
      </c>
    </row>
    <row r="40" spans="1:10" ht="13.5" customHeight="1">
      <c r="A40" s="142">
        <v>34</v>
      </c>
      <c r="B40" s="523" t="s">
        <v>431</v>
      </c>
      <c r="C40" s="523"/>
      <c r="D40" s="340">
        <v>0</v>
      </c>
      <c r="E40" s="340">
        <v>0</v>
      </c>
      <c r="F40" s="341">
        <v>0</v>
      </c>
      <c r="G40" s="341">
        <v>0</v>
      </c>
      <c r="H40" s="341">
        <v>0</v>
      </c>
      <c r="I40" s="341">
        <v>0</v>
      </c>
      <c r="J40" s="142">
        <v>34</v>
      </c>
    </row>
    <row r="41" spans="1:10" s="269" customFormat="1" ht="13.5" customHeight="1">
      <c r="A41" s="148">
        <v>35</v>
      </c>
      <c r="B41" s="581" t="s">
        <v>819</v>
      </c>
      <c r="C41" s="581"/>
      <c r="D41" s="273">
        <f>SUM(D33:D40)</f>
        <v>2025954651.9699998</v>
      </c>
      <c r="E41" s="273">
        <f>SUM(E33:E40)</f>
        <v>39734539.44</v>
      </c>
      <c r="F41" s="274">
        <f>SUM(F33:F40)</f>
        <v>3132000</v>
      </c>
      <c r="G41" s="275">
        <f>SUM(G33:G40)</f>
        <v>0</v>
      </c>
      <c r="H41" s="275">
        <f>SUM(H33:H40)</f>
        <v>0</v>
      </c>
      <c r="I41" s="275">
        <f>SUM(I33:I40)</f>
        <v>2062557191.4099996</v>
      </c>
      <c r="J41" s="148">
        <v>35</v>
      </c>
    </row>
    <row r="42" spans="1:10" ht="13.5" customHeight="1">
      <c r="A42" s="142">
        <v>36</v>
      </c>
      <c r="B42" s="523" t="s">
        <v>432</v>
      </c>
      <c r="C42" s="523"/>
      <c r="D42" s="270"/>
      <c r="E42" s="270"/>
      <c r="F42" s="271"/>
      <c r="G42" s="271"/>
      <c r="H42" s="271"/>
      <c r="I42" s="272"/>
      <c r="J42" s="142">
        <v>36</v>
      </c>
    </row>
    <row r="43" spans="1:10" ht="13.5" customHeight="1">
      <c r="A43" s="142">
        <v>37</v>
      </c>
      <c r="B43" s="523" t="s">
        <v>433</v>
      </c>
      <c r="C43" s="523"/>
      <c r="D43" s="340">
        <v>37609107.34</v>
      </c>
      <c r="E43" s="340">
        <v>0</v>
      </c>
      <c r="F43" s="341">
        <v>0</v>
      </c>
      <c r="G43" s="341">
        <v>0</v>
      </c>
      <c r="H43" s="341">
        <v>0</v>
      </c>
      <c r="I43" s="341">
        <v>37609107.34</v>
      </c>
      <c r="J43" s="142">
        <v>37</v>
      </c>
    </row>
    <row r="44" spans="1:10" ht="13.5" customHeight="1">
      <c r="A44" s="142">
        <v>38</v>
      </c>
      <c r="B44" s="523" t="s">
        <v>434</v>
      </c>
      <c r="C44" s="523"/>
      <c r="D44" s="340">
        <v>112628379.79000002</v>
      </c>
      <c r="E44" s="340">
        <v>1886799.45</v>
      </c>
      <c r="F44" s="341">
        <v>0</v>
      </c>
      <c r="G44" s="341">
        <v>0</v>
      </c>
      <c r="H44" s="341">
        <v>1074752</v>
      </c>
      <c r="I44" s="341">
        <v>115589931.24000002</v>
      </c>
      <c r="J44" s="142">
        <v>38</v>
      </c>
    </row>
    <row r="45" spans="1:10" ht="13.5" customHeight="1">
      <c r="A45" s="142">
        <v>39</v>
      </c>
      <c r="B45" s="523" t="s">
        <v>435</v>
      </c>
      <c r="C45" s="523"/>
      <c r="D45" s="340">
        <v>109805181.97</v>
      </c>
      <c r="E45" s="340">
        <v>151618.83000000002</v>
      </c>
      <c r="F45" s="341">
        <v>0</v>
      </c>
      <c r="G45" s="341">
        <v>0</v>
      </c>
      <c r="H45" s="341">
        <v>-1786746</v>
      </c>
      <c r="I45" s="341">
        <v>108170054.8</v>
      </c>
      <c r="J45" s="142">
        <v>39</v>
      </c>
    </row>
    <row r="46" spans="1:10" ht="13.5" customHeight="1">
      <c r="A46" s="142">
        <v>40</v>
      </c>
      <c r="B46" s="523" t="s">
        <v>436</v>
      </c>
      <c r="C46" s="523"/>
      <c r="D46" s="340">
        <v>0</v>
      </c>
      <c r="E46" s="340">
        <v>0</v>
      </c>
      <c r="F46" s="341">
        <v>0</v>
      </c>
      <c r="G46" s="341">
        <v>0</v>
      </c>
      <c r="H46" s="341">
        <v>0</v>
      </c>
      <c r="I46" s="341">
        <v>0</v>
      </c>
      <c r="J46" s="142">
        <v>40</v>
      </c>
    </row>
    <row r="47" spans="1:10" ht="13.5" customHeight="1">
      <c r="A47" s="142">
        <v>41</v>
      </c>
      <c r="B47" s="523" t="s">
        <v>437</v>
      </c>
      <c r="C47" s="523"/>
      <c r="D47" s="340">
        <v>887912248.4799999</v>
      </c>
      <c r="E47" s="340">
        <v>5248258.48</v>
      </c>
      <c r="F47" s="341">
        <v>0</v>
      </c>
      <c r="G47" s="341">
        <v>0</v>
      </c>
      <c r="H47" s="341">
        <v>45225</v>
      </c>
      <c r="I47" s="341">
        <v>893205731.9599998</v>
      </c>
      <c r="J47" s="142">
        <v>41</v>
      </c>
    </row>
    <row r="48" spans="1:10" ht="13.5" customHeight="1">
      <c r="A48" s="142">
        <v>42</v>
      </c>
      <c r="B48" s="523" t="s">
        <v>438</v>
      </c>
      <c r="C48" s="523"/>
      <c r="D48" s="340">
        <v>51878683.06</v>
      </c>
      <c r="E48" s="340">
        <v>55475.55</v>
      </c>
      <c r="F48" s="341">
        <v>0</v>
      </c>
      <c r="G48" s="341">
        <v>0</v>
      </c>
      <c r="H48" s="341">
        <v>229205</v>
      </c>
      <c r="I48" s="341">
        <v>52163363.61</v>
      </c>
      <c r="J48" s="142">
        <v>42</v>
      </c>
    </row>
    <row r="49" spans="1:10" ht="13.5" customHeight="1">
      <c r="A49" s="142">
        <v>43</v>
      </c>
      <c r="B49" s="523" t="s">
        <v>439</v>
      </c>
      <c r="C49" s="523"/>
      <c r="D49" s="340">
        <v>18631813.42</v>
      </c>
      <c r="E49" s="340">
        <v>0</v>
      </c>
      <c r="F49" s="341">
        <v>0</v>
      </c>
      <c r="G49" s="341">
        <v>0</v>
      </c>
      <c r="H49" s="341">
        <v>0</v>
      </c>
      <c r="I49" s="341">
        <v>18631813.42</v>
      </c>
      <c r="J49" s="142">
        <v>43</v>
      </c>
    </row>
    <row r="50" spans="1:10" ht="13.5" customHeight="1">
      <c r="A50" s="142">
        <v>44</v>
      </c>
      <c r="B50" s="523" t="s">
        <v>440</v>
      </c>
      <c r="C50" s="523"/>
      <c r="D50" s="340">
        <v>0</v>
      </c>
      <c r="E50" s="340">
        <v>0</v>
      </c>
      <c r="F50" s="341">
        <v>0</v>
      </c>
      <c r="G50" s="341">
        <v>0</v>
      </c>
      <c r="H50" s="341">
        <v>0</v>
      </c>
      <c r="I50" s="341">
        <v>0</v>
      </c>
      <c r="J50" s="142">
        <v>44</v>
      </c>
    </row>
    <row r="51" spans="1:10" s="269" customFormat="1" ht="13.5" customHeight="1">
      <c r="A51" s="148">
        <v>45</v>
      </c>
      <c r="B51" s="581" t="s">
        <v>820</v>
      </c>
      <c r="C51" s="581"/>
      <c r="D51" s="273">
        <f>SUM(D43:D50)</f>
        <v>1218465414.06</v>
      </c>
      <c r="E51" s="273">
        <f>SUM(E43:E50)</f>
        <v>7342152.3100000005</v>
      </c>
      <c r="F51" s="274">
        <f>SUM(F43:F50)</f>
        <v>0</v>
      </c>
      <c r="G51" s="275">
        <f>SUM(G43:G50)</f>
        <v>0</v>
      </c>
      <c r="H51" s="275">
        <f>SUM(H43:H50)</f>
        <v>-437564</v>
      </c>
      <c r="I51" s="275">
        <f>SUM(I43:I50)</f>
        <v>1225370002.37</v>
      </c>
      <c r="J51" s="148">
        <v>45</v>
      </c>
    </row>
    <row r="52" spans="1:10" s="269" customFormat="1" ht="13.5" customHeight="1">
      <c r="A52" s="148">
        <v>46</v>
      </c>
      <c r="B52" s="581" t="s">
        <v>821</v>
      </c>
      <c r="C52" s="581"/>
      <c r="D52" s="273">
        <f>D22+D41+D51</f>
        <v>3502393917.48</v>
      </c>
      <c r="E52" s="273">
        <f>E22+E41+E51</f>
        <v>46935512.66</v>
      </c>
      <c r="F52" s="274">
        <f>F22+F41+F51</f>
        <v>3132000</v>
      </c>
      <c r="G52" s="275">
        <f>G22+G41+G51</f>
        <v>0</v>
      </c>
      <c r="H52" s="275">
        <f>H22+H41+H51</f>
        <v>-142277</v>
      </c>
      <c r="I52" s="275">
        <f>I22+I41+I51</f>
        <v>3546055153.1399994</v>
      </c>
      <c r="J52" s="148">
        <v>46</v>
      </c>
    </row>
    <row r="53" spans="1:10" ht="13.5" customHeight="1">
      <c r="A53" s="142"/>
      <c r="B53" s="523"/>
      <c r="C53" s="523"/>
      <c r="D53" s="256"/>
      <c r="E53" s="256"/>
      <c r="F53" s="146"/>
      <c r="G53" s="257"/>
      <c r="H53" s="257"/>
      <c r="I53" s="257"/>
      <c r="J53" s="142"/>
    </row>
    <row r="54" spans="1:10" ht="13.5" customHeight="1">
      <c r="A54" s="583" t="s">
        <v>441</v>
      </c>
      <c r="B54" s="583"/>
      <c r="C54" s="583"/>
      <c r="D54" s="583"/>
      <c r="E54" s="583"/>
      <c r="F54" s="583" t="s">
        <v>442</v>
      </c>
      <c r="G54" s="583"/>
      <c r="H54" s="583"/>
      <c r="I54" s="583"/>
      <c r="J54" s="583"/>
    </row>
    <row r="55" spans="1:10" ht="33.75" customHeight="1">
      <c r="A55" s="150" t="s">
        <v>49</v>
      </c>
      <c r="B55" s="530" t="s">
        <v>106</v>
      </c>
      <c r="C55" s="530"/>
      <c r="D55" s="252" t="s">
        <v>394</v>
      </c>
      <c r="E55" s="151" t="s">
        <v>443</v>
      </c>
      <c r="F55" s="151" t="s">
        <v>396</v>
      </c>
      <c r="G55" s="259" t="s">
        <v>397</v>
      </c>
      <c r="H55" s="252" t="s">
        <v>398</v>
      </c>
      <c r="I55" s="252" t="s">
        <v>399</v>
      </c>
      <c r="J55" s="152" t="s">
        <v>49</v>
      </c>
    </row>
    <row r="56" spans="1:10" ht="13.5" customHeight="1">
      <c r="A56" s="142">
        <v>47</v>
      </c>
      <c r="B56" s="523" t="s">
        <v>444</v>
      </c>
      <c r="C56" s="523"/>
      <c r="D56" s="254"/>
      <c r="E56" s="144"/>
      <c r="F56" s="147"/>
      <c r="G56" s="260"/>
      <c r="H56" s="260"/>
      <c r="I56" s="260"/>
      <c r="J56" s="142">
        <v>47</v>
      </c>
    </row>
    <row r="57" spans="1:10" ht="13.5" customHeight="1">
      <c r="A57" s="142">
        <v>48</v>
      </c>
      <c r="B57" s="523" t="s">
        <v>445</v>
      </c>
      <c r="C57" s="523"/>
      <c r="D57" s="340">
        <v>47573867.99</v>
      </c>
      <c r="E57" s="340">
        <v>-32150</v>
      </c>
      <c r="F57" s="341">
        <v>0</v>
      </c>
      <c r="G57" s="341">
        <v>0</v>
      </c>
      <c r="H57" s="341">
        <v>-66777</v>
      </c>
      <c r="I57" s="341">
        <v>47474940.99</v>
      </c>
      <c r="J57" s="142">
        <v>48</v>
      </c>
    </row>
    <row r="58" spans="1:10" ht="13.5" customHeight="1">
      <c r="A58" s="142">
        <v>49</v>
      </c>
      <c r="B58" s="523" t="s">
        <v>446</v>
      </c>
      <c r="C58" s="523"/>
      <c r="D58" s="340">
        <v>88800457.49000001</v>
      </c>
      <c r="E58" s="340">
        <v>0</v>
      </c>
      <c r="F58" s="341">
        <v>0</v>
      </c>
      <c r="G58" s="341">
        <v>0</v>
      </c>
      <c r="H58" s="341">
        <v>-1108977</v>
      </c>
      <c r="I58" s="341">
        <v>87691480.49000001</v>
      </c>
      <c r="J58" s="142">
        <v>49</v>
      </c>
    </row>
    <row r="59" spans="1:10" ht="13.5" customHeight="1">
      <c r="A59" s="142">
        <v>50</v>
      </c>
      <c r="B59" s="523" t="s">
        <v>447</v>
      </c>
      <c r="C59" s="523"/>
      <c r="D59" s="340">
        <v>847613739.05</v>
      </c>
      <c r="E59" s="340">
        <v>17812031.990000002</v>
      </c>
      <c r="F59" s="341">
        <v>0</v>
      </c>
      <c r="G59" s="341">
        <v>0</v>
      </c>
      <c r="H59" s="341">
        <v>809754</v>
      </c>
      <c r="I59" s="341">
        <v>866235525.04</v>
      </c>
      <c r="J59" s="142">
        <v>50</v>
      </c>
    </row>
    <row r="60" spans="1:10" ht="13.5" customHeight="1">
      <c r="A60" s="142">
        <v>51</v>
      </c>
      <c r="B60" s="523" t="s">
        <v>448</v>
      </c>
      <c r="C60" s="523"/>
      <c r="D60" s="340">
        <v>206498108</v>
      </c>
      <c r="E60" s="340">
        <v>0</v>
      </c>
      <c r="F60" s="341">
        <v>0</v>
      </c>
      <c r="G60" s="341">
        <v>0</v>
      </c>
      <c r="H60" s="341">
        <v>0</v>
      </c>
      <c r="I60" s="341">
        <v>206498108</v>
      </c>
      <c r="J60" s="142">
        <v>51</v>
      </c>
    </row>
    <row r="61" spans="1:10" ht="13.5" customHeight="1">
      <c r="A61" s="142">
        <v>52</v>
      </c>
      <c r="B61" s="523" t="s">
        <v>449</v>
      </c>
      <c r="C61" s="523"/>
      <c r="D61" s="340">
        <v>238111950</v>
      </c>
      <c r="E61" s="340">
        <v>0</v>
      </c>
      <c r="F61" s="341">
        <v>0</v>
      </c>
      <c r="G61" s="341">
        <v>0</v>
      </c>
      <c r="H61" s="341">
        <v>0</v>
      </c>
      <c r="I61" s="341">
        <v>238111950</v>
      </c>
      <c r="J61" s="142">
        <v>52</v>
      </c>
    </row>
    <row r="62" spans="1:10" ht="13.5" customHeight="1">
      <c r="A62" s="142">
        <v>53</v>
      </c>
      <c r="B62" s="523" t="s">
        <v>450</v>
      </c>
      <c r="C62" s="523"/>
      <c r="D62" s="340">
        <v>207756105.78</v>
      </c>
      <c r="E62" s="340">
        <v>0</v>
      </c>
      <c r="F62" s="341">
        <v>0</v>
      </c>
      <c r="G62" s="341">
        <v>0</v>
      </c>
      <c r="H62" s="341">
        <v>0</v>
      </c>
      <c r="I62" s="341">
        <v>207756105.78</v>
      </c>
      <c r="J62" s="142">
        <v>53</v>
      </c>
    </row>
    <row r="63" spans="1:10" ht="13.5" customHeight="1">
      <c r="A63" s="142">
        <v>54</v>
      </c>
      <c r="B63" s="523" t="s">
        <v>451</v>
      </c>
      <c r="C63" s="523"/>
      <c r="D63" s="340">
        <v>120927631</v>
      </c>
      <c r="E63" s="340">
        <v>0</v>
      </c>
      <c r="F63" s="341">
        <v>0</v>
      </c>
      <c r="G63" s="341">
        <v>0</v>
      </c>
      <c r="H63" s="341">
        <v>0</v>
      </c>
      <c r="I63" s="341">
        <v>120927631</v>
      </c>
      <c r="J63" s="142">
        <v>54</v>
      </c>
    </row>
    <row r="64" spans="1:10" ht="13.5" customHeight="1">
      <c r="A64" s="142">
        <v>55</v>
      </c>
      <c r="B64" s="523" t="s">
        <v>452</v>
      </c>
      <c r="C64" s="523"/>
      <c r="D64" s="340">
        <v>190946532</v>
      </c>
      <c r="E64" s="340">
        <v>0</v>
      </c>
      <c r="F64" s="341">
        <v>0</v>
      </c>
      <c r="G64" s="341">
        <v>0</v>
      </c>
      <c r="H64" s="341">
        <v>0</v>
      </c>
      <c r="I64" s="341">
        <v>190946532</v>
      </c>
      <c r="J64" s="142">
        <v>55</v>
      </c>
    </row>
    <row r="65" spans="1:10" ht="13.5" customHeight="1">
      <c r="A65" s="142">
        <v>56</v>
      </c>
      <c r="B65" s="523" t="s">
        <v>453</v>
      </c>
      <c r="C65" s="523"/>
      <c r="D65" s="340">
        <v>28514581</v>
      </c>
      <c r="E65" s="340">
        <v>0</v>
      </c>
      <c r="F65" s="341">
        <v>0</v>
      </c>
      <c r="G65" s="341">
        <v>0</v>
      </c>
      <c r="H65" s="341">
        <v>0</v>
      </c>
      <c r="I65" s="341">
        <v>28514581</v>
      </c>
      <c r="J65" s="142">
        <v>56</v>
      </c>
    </row>
    <row r="66" spans="1:10" ht="13.5" customHeight="1">
      <c r="A66" s="142">
        <v>57</v>
      </c>
      <c r="B66" s="523" t="s">
        <v>454</v>
      </c>
      <c r="C66" s="523"/>
      <c r="D66" s="340">
        <v>0</v>
      </c>
      <c r="E66" s="340">
        <v>0</v>
      </c>
      <c r="F66" s="341">
        <v>0</v>
      </c>
      <c r="G66" s="341">
        <v>0</v>
      </c>
      <c r="H66" s="341">
        <v>0</v>
      </c>
      <c r="I66" s="341">
        <v>0</v>
      </c>
      <c r="J66" s="142">
        <v>57</v>
      </c>
    </row>
    <row r="67" spans="1:10" s="269" customFormat="1" ht="13.5" customHeight="1">
      <c r="A67" s="148">
        <v>58</v>
      </c>
      <c r="B67" s="581" t="s">
        <v>455</v>
      </c>
      <c r="C67" s="581"/>
      <c r="D67" s="273">
        <f aca="true" t="shared" si="1" ref="D67:I67">SUM(D57:D66)</f>
        <v>1976742972.31</v>
      </c>
      <c r="E67" s="273">
        <f t="shared" si="1"/>
        <v>17779881.990000002</v>
      </c>
      <c r="F67" s="274">
        <f t="shared" si="1"/>
        <v>0</v>
      </c>
      <c r="G67" s="275">
        <f t="shared" si="1"/>
        <v>0</v>
      </c>
      <c r="H67" s="275">
        <f t="shared" si="1"/>
        <v>-366000</v>
      </c>
      <c r="I67" s="275">
        <f t="shared" si="1"/>
        <v>1994156854.3</v>
      </c>
      <c r="J67" s="148">
        <v>58</v>
      </c>
    </row>
    <row r="68" spans="1:10" ht="13.5" customHeight="1">
      <c r="A68" s="142">
        <v>59</v>
      </c>
      <c r="B68" s="523" t="s">
        <v>456</v>
      </c>
      <c r="C68" s="523"/>
      <c r="D68" s="258"/>
      <c r="E68" s="149"/>
      <c r="F68" s="149"/>
      <c r="G68" s="258"/>
      <c r="H68" s="258"/>
      <c r="I68" s="258"/>
      <c r="J68" s="142">
        <v>59</v>
      </c>
    </row>
    <row r="69" spans="1:10" ht="13.5" customHeight="1">
      <c r="A69" s="142">
        <v>60</v>
      </c>
      <c r="B69" s="523" t="s">
        <v>457</v>
      </c>
      <c r="C69" s="523"/>
      <c r="D69" s="340">
        <v>0</v>
      </c>
      <c r="E69" s="340">
        <v>0</v>
      </c>
      <c r="F69" s="341">
        <v>0</v>
      </c>
      <c r="G69" s="341">
        <v>0</v>
      </c>
      <c r="H69" s="341">
        <v>0</v>
      </c>
      <c r="I69" s="341">
        <v>0</v>
      </c>
      <c r="J69" s="142">
        <v>60</v>
      </c>
    </row>
    <row r="70" spans="1:10" ht="13.5" customHeight="1">
      <c r="A70" s="142">
        <v>61</v>
      </c>
      <c r="B70" s="523" t="s">
        <v>458</v>
      </c>
      <c r="C70" s="523"/>
      <c r="D70" s="340">
        <v>0</v>
      </c>
      <c r="E70" s="340">
        <v>0</v>
      </c>
      <c r="F70" s="341">
        <v>0</v>
      </c>
      <c r="G70" s="341">
        <v>0</v>
      </c>
      <c r="H70" s="341">
        <v>0</v>
      </c>
      <c r="I70" s="341">
        <v>0</v>
      </c>
      <c r="J70" s="142">
        <v>61</v>
      </c>
    </row>
    <row r="71" spans="1:10" ht="13.5" customHeight="1">
      <c r="A71" s="142">
        <v>62</v>
      </c>
      <c r="B71" s="523" t="s">
        <v>459</v>
      </c>
      <c r="C71" s="523"/>
      <c r="D71" s="340">
        <v>0</v>
      </c>
      <c r="E71" s="340">
        <v>0</v>
      </c>
      <c r="F71" s="341">
        <v>0</v>
      </c>
      <c r="G71" s="341">
        <v>0</v>
      </c>
      <c r="H71" s="341">
        <v>0</v>
      </c>
      <c r="I71" s="341">
        <v>0</v>
      </c>
      <c r="J71" s="142">
        <v>62</v>
      </c>
    </row>
    <row r="72" spans="1:10" ht="13.5" customHeight="1">
      <c r="A72" s="142">
        <v>63</v>
      </c>
      <c r="B72" s="523" t="s">
        <v>460</v>
      </c>
      <c r="C72" s="523"/>
      <c r="D72" s="340">
        <v>0</v>
      </c>
      <c r="E72" s="340">
        <v>0</v>
      </c>
      <c r="F72" s="341">
        <v>0</v>
      </c>
      <c r="G72" s="341">
        <v>0</v>
      </c>
      <c r="H72" s="341">
        <v>0</v>
      </c>
      <c r="I72" s="341">
        <v>0</v>
      </c>
      <c r="J72" s="142">
        <v>63</v>
      </c>
    </row>
    <row r="73" spans="1:10" ht="13.5" customHeight="1">
      <c r="A73" s="142">
        <v>64</v>
      </c>
      <c r="B73" s="523" t="s">
        <v>461</v>
      </c>
      <c r="C73" s="523"/>
      <c r="D73" s="340">
        <v>0</v>
      </c>
      <c r="E73" s="340">
        <v>0</v>
      </c>
      <c r="F73" s="341">
        <v>0</v>
      </c>
      <c r="G73" s="341">
        <v>0</v>
      </c>
      <c r="H73" s="341">
        <v>0</v>
      </c>
      <c r="I73" s="341">
        <v>0</v>
      </c>
      <c r="J73" s="142">
        <v>64</v>
      </c>
    </row>
    <row r="74" spans="1:10" ht="13.5" customHeight="1">
      <c r="A74" s="142">
        <v>65</v>
      </c>
      <c r="B74" s="523" t="s">
        <v>462</v>
      </c>
      <c r="C74" s="523"/>
      <c r="D74" s="340">
        <v>0</v>
      </c>
      <c r="E74" s="340">
        <v>0</v>
      </c>
      <c r="F74" s="341">
        <v>0</v>
      </c>
      <c r="G74" s="341">
        <v>0</v>
      </c>
      <c r="H74" s="341">
        <v>0</v>
      </c>
      <c r="I74" s="341">
        <v>0</v>
      </c>
      <c r="J74" s="142">
        <v>65</v>
      </c>
    </row>
    <row r="75" spans="1:10" ht="13.5" customHeight="1">
      <c r="A75" s="142">
        <v>66</v>
      </c>
      <c r="B75" s="523" t="s">
        <v>463</v>
      </c>
      <c r="C75" s="523"/>
      <c r="D75" s="340">
        <v>0</v>
      </c>
      <c r="E75" s="340">
        <v>0</v>
      </c>
      <c r="F75" s="341">
        <v>0</v>
      </c>
      <c r="G75" s="341">
        <v>0</v>
      </c>
      <c r="H75" s="341">
        <v>0</v>
      </c>
      <c r="I75" s="341">
        <v>0</v>
      </c>
      <c r="J75" s="142">
        <v>66</v>
      </c>
    </row>
    <row r="76" spans="1:10" ht="13.5" customHeight="1">
      <c r="A76" s="142">
        <v>67</v>
      </c>
      <c r="B76" s="523" t="s">
        <v>464</v>
      </c>
      <c r="C76" s="523"/>
      <c r="D76" s="340">
        <v>0</v>
      </c>
      <c r="E76" s="340">
        <v>0</v>
      </c>
      <c r="F76" s="341">
        <v>0</v>
      </c>
      <c r="G76" s="341">
        <v>0</v>
      </c>
      <c r="H76" s="341">
        <v>0</v>
      </c>
      <c r="I76" s="341">
        <v>0</v>
      </c>
      <c r="J76" s="142">
        <v>67</v>
      </c>
    </row>
    <row r="77" spans="1:10" ht="13.5" customHeight="1">
      <c r="A77" s="142">
        <v>68</v>
      </c>
      <c r="B77" s="523" t="s">
        <v>465</v>
      </c>
      <c r="C77" s="523"/>
      <c r="D77" s="340">
        <v>0</v>
      </c>
      <c r="E77" s="340">
        <v>0</v>
      </c>
      <c r="F77" s="341">
        <v>0</v>
      </c>
      <c r="G77" s="341">
        <v>0</v>
      </c>
      <c r="H77" s="341">
        <v>0</v>
      </c>
      <c r="I77" s="341">
        <v>0</v>
      </c>
      <c r="J77" s="142">
        <v>68</v>
      </c>
    </row>
    <row r="78" spans="1:10" ht="13.5" customHeight="1">
      <c r="A78" s="142">
        <v>69</v>
      </c>
      <c r="B78" s="523" t="s">
        <v>466</v>
      </c>
      <c r="C78" s="523"/>
      <c r="D78" s="340">
        <v>0</v>
      </c>
      <c r="E78" s="340">
        <v>0</v>
      </c>
      <c r="F78" s="341">
        <v>0</v>
      </c>
      <c r="G78" s="341">
        <v>0</v>
      </c>
      <c r="H78" s="341">
        <v>0</v>
      </c>
      <c r="I78" s="341">
        <v>0</v>
      </c>
      <c r="J78" s="142">
        <v>69</v>
      </c>
    </row>
    <row r="79" spans="1:10" ht="13.5" customHeight="1">
      <c r="A79" s="142">
        <v>70</v>
      </c>
      <c r="B79" s="523" t="s">
        <v>467</v>
      </c>
      <c r="C79" s="523"/>
      <c r="D79" s="340">
        <v>0</v>
      </c>
      <c r="E79" s="340">
        <v>0</v>
      </c>
      <c r="F79" s="341">
        <v>0</v>
      </c>
      <c r="G79" s="341">
        <v>0</v>
      </c>
      <c r="H79" s="341">
        <v>0</v>
      </c>
      <c r="I79" s="341">
        <v>0</v>
      </c>
      <c r="J79" s="142">
        <v>70</v>
      </c>
    </row>
    <row r="80" spans="1:10" ht="13.5" customHeight="1">
      <c r="A80" s="142">
        <v>71</v>
      </c>
      <c r="B80" s="523" t="s">
        <v>468</v>
      </c>
      <c r="C80" s="523"/>
      <c r="D80" s="340">
        <v>0</v>
      </c>
      <c r="E80" s="340">
        <v>0</v>
      </c>
      <c r="F80" s="341">
        <v>0</v>
      </c>
      <c r="G80" s="341">
        <v>0</v>
      </c>
      <c r="H80" s="341">
        <v>0</v>
      </c>
      <c r="I80" s="341">
        <v>0</v>
      </c>
      <c r="J80" s="142">
        <v>71</v>
      </c>
    </row>
    <row r="81" spans="1:10" ht="13.5" customHeight="1">
      <c r="A81" s="142">
        <v>72</v>
      </c>
      <c r="B81" s="523" t="s">
        <v>469</v>
      </c>
      <c r="C81" s="523"/>
      <c r="D81" s="340">
        <v>0</v>
      </c>
      <c r="E81" s="340">
        <v>0</v>
      </c>
      <c r="F81" s="341">
        <v>0</v>
      </c>
      <c r="G81" s="341">
        <v>0</v>
      </c>
      <c r="H81" s="341">
        <v>0</v>
      </c>
      <c r="I81" s="341">
        <v>0</v>
      </c>
      <c r="J81" s="142">
        <v>72</v>
      </c>
    </row>
    <row r="82" spans="1:10" ht="13.5" customHeight="1">
      <c r="A82" s="142">
        <v>73</v>
      </c>
      <c r="B82" s="523" t="s">
        <v>470</v>
      </c>
      <c r="C82" s="523"/>
      <c r="D82" s="340">
        <v>0</v>
      </c>
      <c r="E82" s="340">
        <v>0</v>
      </c>
      <c r="F82" s="341">
        <v>0</v>
      </c>
      <c r="G82" s="341">
        <v>0</v>
      </c>
      <c r="H82" s="341">
        <v>0</v>
      </c>
      <c r="I82" s="341">
        <v>0</v>
      </c>
      <c r="J82" s="142">
        <v>73</v>
      </c>
    </row>
    <row r="83" spans="1:10" ht="13.5" customHeight="1">
      <c r="A83" s="142">
        <v>74</v>
      </c>
      <c r="B83" s="523" t="s">
        <v>471</v>
      </c>
      <c r="C83" s="523"/>
      <c r="D83" s="340">
        <v>0</v>
      </c>
      <c r="E83" s="340">
        <v>0</v>
      </c>
      <c r="F83" s="341">
        <v>0</v>
      </c>
      <c r="G83" s="341">
        <v>0</v>
      </c>
      <c r="H83" s="341">
        <v>0</v>
      </c>
      <c r="I83" s="341">
        <v>0</v>
      </c>
      <c r="J83" s="142">
        <v>74</v>
      </c>
    </row>
    <row r="84" spans="1:10" s="269" customFormat="1" ht="13.5" customHeight="1">
      <c r="A84" s="148">
        <v>75</v>
      </c>
      <c r="B84" s="581" t="s">
        <v>472</v>
      </c>
      <c r="C84" s="581"/>
      <c r="D84" s="273">
        <f>SUM(D69:D83)</f>
        <v>0</v>
      </c>
      <c r="E84" s="273">
        <f>SUM(E69:E83)</f>
        <v>0</v>
      </c>
      <c r="F84" s="274">
        <f>SUM(F69:F83)</f>
        <v>0</v>
      </c>
      <c r="G84" s="275">
        <f>SUM(G69:G83)</f>
        <v>0</v>
      </c>
      <c r="H84" s="275">
        <f>SUM(H69:H83)</f>
        <v>0</v>
      </c>
      <c r="I84" s="275">
        <f>SUM(I69:I83)</f>
        <v>0</v>
      </c>
      <c r="J84" s="148">
        <v>75</v>
      </c>
    </row>
    <row r="85" spans="1:10" ht="13.5" customHeight="1">
      <c r="A85" s="142">
        <v>76</v>
      </c>
      <c r="B85" s="523" t="s">
        <v>473</v>
      </c>
      <c r="C85" s="523"/>
      <c r="D85" s="258"/>
      <c r="E85" s="149"/>
      <c r="F85" s="149"/>
      <c r="G85" s="258"/>
      <c r="H85" s="258"/>
      <c r="I85" s="258"/>
      <c r="J85" s="142">
        <v>76</v>
      </c>
    </row>
    <row r="86" spans="1:10" ht="13.5" customHeight="1">
      <c r="A86" s="142">
        <v>77</v>
      </c>
      <c r="B86" s="523" t="s">
        <v>474</v>
      </c>
      <c r="C86" s="523"/>
      <c r="D86" s="340">
        <v>0</v>
      </c>
      <c r="E86" s="340">
        <v>0</v>
      </c>
      <c r="F86" s="341">
        <v>0</v>
      </c>
      <c r="G86" s="341">
        <v>0</v>
      </c>
      <c r="H86" s="341">
        <v>0</v>
      </c>
      <c r="I86" s="341">
        <v>0</v>
      </c>
      <c r="J86" s="142">
        <v>77</v>
      </c>
    </row>
    <row r="87" spans="1:10" ht="13.5" customHeight="1">
      <c r="A87" s="142">
        <v>78</v>
      </c>
      <c r="B87" s="523" t="s">
        <v>475</v>
      </c>
      <c r="C87" s="523"/>
      <c r="D87" s="340">
        <v>0</v>
      </c>
      <c r="E87" s="340">
        <v>0</v>
      </c>
      <c r="F87" s="341">
        <v>0</v>
      </c>
      <c r="G87" s="341">
        <v>0</v>
      </c>
      <c r="H87" s="341">
        <v>0</v>
      </c>
      <c r="I87" s="341">
        <v>0</v>
      </c>
      <c r="J87" s="142">
        <v>78</v>
      </c>
    </row>
    <row r="88" spans="1:10" ht="13.5" customHeight="1">
      <c r="A88" s="142">
        <v>79</v>
      </c>
      <c r="B88" s="523" t="s">
        <v>476</v>
      </c>
      <c r="C88" s="523"/>
      <c r="D88" s="340">
        <v>0</v>
      </c>
      <c r="E88" s="340">
        <v>0</v>
      </c>
      <c r="F88" s="341">
        <v>0</v>
      </c>
      <c r="G88" s="341">
        <v>0</v>
      </c>
      <c r="H88" s="341">
        <v>0</v>
      </c>
      <c r="I88" s="341">
        <v>0</v>
      </c>
      <c r="J88" s="142">
        <v>79</v>
      </c>
    </row>
    <row r="89" spans="1:10" ht="13.5" customHeight="1">
      <c r="A89" s="142">
        <v>80</v>
      </c>
      <c r="B89" s="523" t="s">
        <v>477</v>
      </c>
      <c r="C89" s="523"/>
      <c r="D89" s="340">
        <v>0</v>
      </c>
      <c r="E89" s="340">
        <v>0</v>
      </c>
      <c r="F89" s="341">
        <v>0</v>
      </c>
      <c r="G89" s="341">
        <v>0</v>
      </c>
      <c r="H89" s="341">
        <v>0</v>
      </c>
      <c r="I89" s="341">
        <v>0</v>
      </c>
      <c r="J89" s="142">
        <v>80</v>
      </c>
    </row>
    <row r="90" spans="1:10" ht="13.5" customHeight="1">
      <c r="A90" s="142">
        <v>81</v>
      </c>
      <c r="B90" s="523" t="s">
        <v>478</v>
      </c>
      <c r="C90" s="523"/>
      <c r="D90" s="340">
        <v>0</v>
      </c>
      <c r="E90" s="340">
        <v>0</v>
      </c>
      <c r="F90" s="341">
        <v>0</v>
      </c>
      <c r="G90" s="341">
        <v>0</v>
      </c>
      <c r="H90" s="341">
        <v>0</v>
      </c>
      <c r="I90" s="341">
        <v>0</v>
      </c>
      <c r="J90" s="142">
        <v>81</v>
      </c>
    </row>
    <row r="91" spans="1:10" ht="13.5" customHeight="1">
      <c r="A91" s="142">
        <v>82</v>
      </c>
      <c r="B91" s="523" t="s">
        <v>479</v>
      </c>
      <c r="C91" s="523"/>
      <c r="D91" s="340">
        <v>0</v>
      </c>
      <c r="E91" s="340">
        <v>0</v>
      </c>
      <c r="F91" s="341">
        <v>0</v>
      </c>
      <c r="G91" s="341">
        <v>0</v>
      </c>
      <c r="H91" s="341">
        <v>0</v>
      </c>
      <c r="I91" s="341">
        <v>0</v>
      </c>
      <c r="J91" s="142">
        <v>82</v>
      </c>
    </row>
    <row r="92" spans="1:10" ht="13.5" customHeight="1">
      <c r="A92" s="142">
        <v>83</v>
      </c>
      <c r="B92" s="523" t="s">
        <v>480</v>
      </c>
      <c r="C92" s="523"/>
      <c r="D92" s="340">
        <v>0</v>
      </c>
      <c r="E92" s="340">
        <v>0</v>
      </c>
      <c r="F92" s="341">
        <v>0</v>
      </c>
      <c r="G92" s="341">
        <v>0</v>
      </c>
      <c r="H92" s="341">
        <v>0</v>
      </c>
      <c r="I92" s="341">
        <v>0</v>
      </c>
      <c r="J92" s="142">
        <v>83</v>
      </c>
    </row>
    <row r="93" spans="1:10" s="269" customFormat="1" ht="13.5" customHeight="1">
      <c r="A93" s="148">
        <v>84</v>
      </c>
      <c r="B93" s="581" t="s">
        <v>481</v>
      </c>
      <c r="C93" s="581"/>
      <c r="D93" s="273">
        <f>SUM(D86:D92)</f>
        <v>0</v>
      </c>
      <c r="E93" s="273">
        <f>SUM(E86:E92)</f>
        <v>0</v>
      </c>
      <c r="F93" s="274">
        <f>SUM(F86:F92)</f>
        <v>0</v>
      </c>
      <c r="G93" s="275">
        <f>SUM(G86:G92)</f>
        <v>0</v>
      </c>
      <c r="H93" s="275">
        <f>SUM(H86:H92)</f>
        <v>0</v>
      </c>
      <c r="I93" s="275">
        <f>SUM(I86:I92)</f>
        <v>0</v>
      </c>
      <c r="J93" s="148">
        <v>84</v>
      </c>
    </row>
    <row r="94" spans="1:10" ht="13.5" customHeight="1">
      <c r="A94" s="142">
        <v>85</v>
      </c>
      <c r="B94" s="523" t="s">
        <v>482</v>
      </c>
      <c r="C94" s="523"/>
      <c r="D94" s="258"/>
      <c r="E94" s="149"/>
      <c r="F94" s="149"/>
      <c r="G94" s="258"/>
      <c r="H94" s="258"/>
      <c r="I94" s="258"/>
      <c r="J94" s="142">
        <v>85</v>
      </c>
    </row>
    <row r="95" spans="1:10" ht="13.5" customHeight="1">
      <c r="A95" s="142">
        <v>86</v>
      </c>
      <c r="B95" s="523" t="s">
        <v>483</v>
      </c>
      <c r="C95" s="523"/>
      <c r="D95" s="340">
        <v>11614441</v>
      </c>
      <c r="E95" s="340">
        <v>0</v>
      </c>
      <c r="F95" s="341">
        <v>0</v>
      </c>
      <c r="G95" s="341">
        <v>0</v>
      </c>
      <c r="H95" s="341">
        <v>0</v>
      </c>
      <c r="I95" s="341">
        <v>11614441</v>
      </c>
      <c r="J95" s="142">
        <v>86</v>
      </c>
    </row>
    <row r="96" spans="1:10" ht="13.5" customHeight="1">
      <c r="A96" s="142">
        <v>87</v>
      </c>
      <c r="B96" s="523" t="s">
        <v>484</v>
      </c>
      <c r="C96" s="523"/>
      <c r="D96" s="340">
        <v>140514026.76</v>
      </c>
      <c r="E96" s="340">
        <v>17922843.53</v>
      </c>
      <c r="F96" s="341">
        <v>0</v>
      </c>
      <c r="G96" s="341">
        <v>0</v>
      </c>
      <c r="H96" s="341">
        <v>0</v>
      </c>
      <c r="I96" s="341">
        <v>158436870.29</v>
      </c>
      <c r="J96" s="142">
        <v>87</v>
      </c>
    </row>
    <row r="97" spans="1:10" ht="13.5" customHeight="1">
      <c r="A97" s="142">
        <v>88</v>
      </c>
      <c r="B97" s="523" t="s">
        <v>485</v>
      </c>
      <c r="C97" s="523"/>
      <c r="D97" s="340">
        <v>225071664.40500003</v>
      </c>
      <c r="E97" s="340">
        <v>8864814.45</v>
      </c>
      <c r="F97" s="341">
        <v>5193.31</v>
      </c>
      <c r="G97" s="341">
        <v>0</v>
      </c>
      <c r="H97" s="341">
        <v>0</v>
      </c>
      <c r="I97" s="341">
        <v>233931285.545</v>
      </c>
      <c r="J97" s="142">
        <v>88</v>
      </c>
    </row>
    <row r="98" spans="1:10" ht="13.5" customHeight="1">
      <c r="A98" s="142">
        <v>89</v>
      </c>
      <c r="B98" s="523" t="s">
        <v>486</v>
      </c>
      <c r="C98" s="523"/>
      <c r="D98" s="340">
        <v>44072896.379999995</v>
      </c>
      <c r="E98" s="340">
        <v>2945812.76</v>
      </c>
      <c r="F98" s="341">
        <v>1179033.9</v>
      </c>
      <c r="G98" s="341">
        <v>0</v>
      </c>
      <c r="H98" s="341">
        <v>112329</v>
      </c>
      <c r="I98" s="341">
        <v>45952004.23999999</v>
      </c>
      <c r="J98" s="142">
        <v>89</v>
      </c>
    </row>
    <row r="99" spans="1:10" ht="13.5" customHeight="1">
      <c r="A99" s="142">
        <v>90</v>
      </c>
      <c r="B99" s="523" t="s">
        <v>487</v>
      </c>
      <c r="C99" s="523"/>
      <c r="D99" s="340">
        <v>1331099.42</v>
      </c>
      <c r="E99" s="340">
        <v>14299</v>
      </c>
      <c r="F99" s="341">
        <v>0</v>
      </c>
      <c r="G99" s="341">
        <v>0</v>
      </c>
      <c r="H99" s="341">
        <v>-94988</v>
      </c>
      <c r="I99" s="341">
        <v>1250410.42</v>
      </c>
      <c r="J99" s="142">
        <v>90</v>
      </c>
    </row>
    <row r="100" spans="1:10" ht="13.5" customHeight="1">
      <c r="A100" s="142">
        <v>91</v>
      </c>
      <c r="B100" s="523" t="s">
        <v>488</v>
      </c>
      <c r="C100" s="523"/>
      <c r="D100" s="340">
        <v>14149702.49</v>
      </c>
      <c r="E100" s="340">
        <v>871696.99</v>
      </c>
      <c r="F100" s="341">
        <v>17878.01</v>
      </c>
      <c r="G100" s="341">
        <v>0</v>
      </c>
      <c r="H100" s="341">
        <v>0</v>
      </c>
      <c r="I100" s="341">
        <v>15003521.470000003</v>
      </c>
      <c r="J100" s="142">
        <v>91</v>
      </c>
    </row>
    <row r="101" spans="1:10" ht="13.5" customHeight="1">
      <c r="A101" s="142">
        <v>92</v>
      </c>
      <c r="B101" s="523" t="s">
        <v>489</v>
      </c>
      <c r="C101" s="523"/>
      <c r="D101" s="340">
        <v>9952185.46</v>
      </c>
      <c r="E101" s="340">
        <v>402876.92000000004</v>
      </c>
      <c r="F101" s="341">
        <v>19493</v>
      </c>
      <c r="G101" s="341">
        <v>0</v>
      </c>
      <c r="H101" s="341">
        <v>-2441</v>
      </c>
      <c r="I101" s="341">
        <v>10333128.379999999</v>
      </c>
      <c r="J101" s="142">
        <v>92</v>
      </c>
    </row>
    <row r="102" spans="1:10" ht="13.5" customHeight="1">
      <c r="A102" s="142">
        <v>93</v>
      </c>
      <c r="B102" s="523" t="s">
        <v>490</v>
      </c>
      <c r="C102" s="523"/>
      <c r="D102" s="340">
        <v>15900508.739999998</v>
      </c>
      <c r="E102" s="340">
        <v>859664.4</v>
      </c>
      <c r="F102" s="341">
        <v>246314</v>
      </c>
      <c r="G102" s="341">
        <v>0</v>
      </c>
      <c r="H102" s="341">
        <v>0</v>
      </c>
      <c r="I102" s="341">
        <v>16513859.139999997</v>
      </c>
      <c r="J102" s="142">
        <v>93</v>
      </c>
    </row>
    <row r="103" spans="1:10" ht="13.5" customHeight="1">
      <c r="A103" s="142">
        <v>94</v>
      </c>
      <c r="B103" s="523" t="s">
        <v>491</v>
      </c>
      <c r="C103" s="523"/>
      <c r="D103" s="340">
        <v>33364017.28</v>
      </c>
      <c r="E103" s="340">
        <v>0</v>
      </c>
      <c r="F103" s="341">
        <v>0</v>
      </c>
      <c r="G103" s="341">
        <v>0</v>
      </c>
      <c r="H103" s="341">
        <v>0</v>
      </c>
      <c r="I103" s="341">
        <v>33364017.28</v>
      </c>
      <c r="J103" s="142">
        <v>94</v>
      </c>
    </row>
    <row r="104" spans="1:10" ht="13.5" customHeight="1">
      <c r="A104" s="142">
        <v>95</v>
      </c>
      <c r="B104" s="523" t="s">
        <v>492</v>
      </c>
      <c r="C104" s="523"/>
      <c r="D104" s="340">
        <v>714890260.4800001</v>
      </c>
      <c r="E104" s="340">
        <v>10557773.120000001</v>
      </c>
      <c r="F104" s="341">
        <v>0</v>
      </c>
      <c r="G104" s="341">
        <v>0</v>
      </c>
      <c r="H104" s="341">
        <v>433377</v>
      </c>
      <c r="I104" s="341">
        <v>725881410.6000001</v>
      </c>
      <c r="J104" s="142">
        <v>95</v>
      </c>
    </row>
    <row r="105" spans="1:10" s="269" customFormat="1" ht="13.5" customHeight="1">
      <c r="A105" s="148">
        <v>96</v>
      </c>
      <c r="B105" s="581" t="s">
        <v>493</v>
      </c>
      <c r="C105" s="581"/>
      <c r="D105" s="273">
        <f aca="true" t="shared" si="2" ref="D105:I105">SUM(D95:D104)</f>
        <v>1210860802.4150002</v>
      </c>
      <c r="E105" s="273">
        <f t="shared" si="2"/>
        <v>42439781.17</v>
      </c>
      <c r="F105" s="274">
        <f t="shared" si="2"/>
        <v>1467912.22</v>
      </c>
      <c r="G105" s="275">
        <f t="shared" si="2"/>
        <v>0</v>
      </c>
      <c r="H105" s="275">
        <f t="shared" si="2"/>
        <v>448277</v>
      </c>
      <c r="I105" s="275">
        <f t="shared" si="2"/>
        <v>1252280948.3650002</v>
      </c>
      <c r="J105" s="148">
        <v>96</v>
      </c>
    </row>
    <row r="106" spans="1:10" ht="13.5" customHeight="1">
      <c r="A106" s="142">
        <v>97</v>
      </c>
      <c r="B106" s="523" t="s">
        <v>494</v>
      </c>
      <c r="C106" s="523"/>
      <c r="D106" s="340">
        <v>5079045</v>
      </c>
      <c r="E106" s="340">
        <v>0</v>
      </c>
      <c r="F106" s="341">
        <v>0</v>
      </c>
      <c r="G106" s="341">
        <v>0</v>
      </c>
      <c r="H106" s="341">
        <v>0</v>
      </c>
      <c r="I106" s="341">
        <v>5079045</v>
      </c>
      <c r="J106" s="142">
        <v>97</v>
      </c>
    </row>
    <row r="107" spans="1:10" ht="13.5" customHeight="1">
      <c r="A107" s="142">
        <v>98</v>
      </c>
      <c r="B107" s="523" t="s">
        <v>495</v>
      </c>
      <c r="C107" s="523"/>
      <c r="D107" s="340">
        <v>0</v>
      </c>
      <c r="E107" s="340">
        <v>0</v>
      </c>
      <c r="F107" s="341">
        <v>0</v>
      </c>
      <c r="G107" s="341">
        <v>0</v>
      </c>
      <c r="H107" s="341">
        <v>0</v>
      </c>
      <c r="I107" s="341">
        <v>0</v>
      </c>
      <c r="J107" s="142">
        <v>98</v>
      </c>
    </row>
    <row r="108" spans="1:10" s="269" customFormat="1" ht="13.5" customHeight="1">
      <c r="A108" s="148">
        <v>99</v>
      </c>
      <c r="B108" s="581" t="s">
        <v>496</v>
      </c>
      <c r="C108" s="581"/>
      <c r="D108" s="273">
        <f aca="true" t="shared" si="3" ref="D108:I108">SUM(D105:D107)</f>
        <v>1215939847.4150002</v>
      </c>
      <c r="E108" s="273">
        <f t="shared" si="3"/>
        <v>42439781.17</v>
      </c>
      <c r="F108" s="274">
        <f t="shared" si="3"/>
        <v>1467912.22</v>
      </c>
      <c r="G108" s="275">
        <f t="shared" si="3"/>
        <v>0</v>
      </c>
      <c r="H108" s="275">
        <f t="shared" si="3"/>
        <v>448277</v>
      </c>
      <c r="I108" s="275">
        <f t="shared" si="3"/>
        <v>1257359993.3650002</v>
      </c>
      <c r="J108" s="148">
        <v>99</v>
      </c>
    </row>
    <row r="109" spans="1:10" s="269" customFormat="1" ht="13.5" customHeight="1">
      <c r="A109" s="148">
        <v>100</v>
      </c>
      <c r="B109" s="581" t="s">
        <v>497</v>
      </c>
      <c r="C109" s="581"/>
      <c r="D109" s="273">
        <f>D52+D67+D84+D93+D108</f>
        <v>6695076737.205</v>
      </c>
      <c r="E109" s="273">
        <f>E52+E67+E108</f>
        <v>107155175.82</v>
      </c>
      <c r="F109" s="274">
        <f>F52+F67+F108</f>
        <v>4599912.22</v>
      </c>
      <c r="G109" s="275">
        <f>G52+G67+G108</f>
        <v>0</v>
      </c>
      <c r="H109" s="275">
        <f>H52+H67+H84+H93+H108</f>
        <v>-60000</v>
      </c>
      <c r="I109" s="275">
        <f>I52+I67+I84+I93+I108</f>
        <v>6797572000.805</v>
      </c>
      <c r="J109" s="148">
        <v>100</v>
      </c>
    </row>
    <row r="110" spans="1:10" ht="13.5" customHeight="1">
      <c r="A110" s="142">
        <v>100.5</v>
      </c>
      <c r="B110" s="523" t="s">
        <v>770</v>
      </c>
      <c r="C110" s="523"/>
      <c r="D110" s="266">
        <v>1155449919</v>
      </c>
      <c r="E110" s="266">
        <v>0</v>
      </c>
      <c r="F110" s="267">
        <v>0</v>
      </c>
      <c r="G110" s="268">
        <v>0</v>
      </c>
      <c r="H110" s="268">
        <v>0</v>
      </c>
      <c r="I110" s="268">
        <v>1155449919</v>
      </c>
      <c r="J110" s="142">
        <v>100.5</v>
      </c>
    </row>
    <row r="111" spans="1:10" ht="13.5" customHeight="1">
      <c r="A111" s="142">
        <v>100.6</v>
      </c>
      <c r="B111" s="523" t="s">
        <v>771</v>
      </c>
      <c r="C111" s="523"/>
      <c r="D111" s="266">
        <v>85126081</v>
      </c>
      <c r="E111" s="266">
        <v>0</v>
      </c>
      <c r="F111" s="267">
        <v>0</v>
      </c>
      <c r="G111" s="268">
        <v>0</v>
      </c>
      <c r="H111" s="268">
        <v>0</v>
      </c>
      <c r="I111" s="268">
        <v>85126081</v>
      </c>
      <c r="J111" s="142">
        <v>100.6</v>
      </c>
    </row>
    <row r="112" spans="1:10" ht="13.5" customHeight="1">
      <c r="A112" s="142">
        <v>101</v>
      </c>
      <c r="B112" s="523" t="s">
        <v>498</v>
      </c>
      <c r="C112" s="523"/>
      <c r="D112" s="266">
        <v>0</v>
      </c>
      <c r="E112" s="266">
        <v>0</v>
      </c>
      <c r="F112" s="267">
        <v>0</v>
      </c>
      <c r="G112" s="268"/>
      <c r="H112" s="268"/>
      <c r="I112" s="268"/>
      <c r="J112" s="142">
        <v>101</v>
      </c>
    </row>
    <row r="113" spans="1:10" ht="13.5" customHeight="1">
      <c r="A113" s="142">
        <v>102</v>
      </c>
      <c r="B113" s="523" t="s">
        <v>499</v>
      </c>
      <c r="C113" s="523"/>
      <c r="D113" s="266"/>
      <c r="E113" s="266"/>
      <c r="F113" s="267"/>
      <c r="G113" s="268"/>
      <c r="H113" s="268"/>
      <c r="I113" s="268"/>
      <c r="J113" s="142">
        <v>102</v>
      </c>
    </row>
    <row r="114" spans="1:10" ht="13.5" customHeight="1">
      <c r="A114" s="142">
        <v>103</v>
      </c>
      <c r="B114" s="523" t="s">
        <v>500</v>
      </c>
      <c r="C114" s="523"/>
      <c r="D114" s="266">
        <v>0</v>
      </c>
      <c r="E114" s="266">
        <v>0</v>
      </c>
      <c r="F114" s="267">
        <v>0</v>
      </c>
      <c r="G114" s="268"/>
      <c r="H114" s="268"/>
      <c r="I114" s="268"/>
      <c r="J114" s="142">
        <v>103</v>
      </c>
    </row>
    <row r="115" spans="1:10" s="269" customFormat="1" ht="13.5" customHeight="1">
      <c r="A115" s="148">
        <v>104</v>
      </c>
      <c r="B115" s="581" t="s">
        <v>501</v>
      </c>
      <c r="C115" s="581"/>
      <c r="D115" s="273">
        <f>SUM(D109:D114)</f>
        <v>7935652737.205</v>
      </c>
      <c r="E115" s="273">
        <f>SUM(E109:E114)</f>
        <v>107155175.82</v>
      </c>
      <c r="F115" s="274">
        <f>SUM(F109:F114)</f>
        <v>4599912.22</v>
      </c>
      <c r="G115" s="275">
        <f>SUM(G109:G114)</f>
        <v>0</v>
      </c>
      <c r="H115" s="275">
        <f>SUM(H109:H114)</f>
        <v>-60000</v>
      </c>
      <c r="I115" s="275">
        <f>SUM(I109:I114)</f>
        <v>8038148000.805</v>
      </c>
      <c r="J115" s="148">
        <v>104</v>
      </c>
    </row>
    <row r="116" spans="1:10" ht="15">
      <c r="A116" s="147"/>
      <c r="B116" s="582"/>
      <c r="C116" s="582"/>
      <c r="D116" s="260"/>
      <c r="E116" s="147"/>
      <c r="F116" s="145"/>
      <c r="G116" s="256"/>
      <c r="H116" s="256"/>
      <c r="I116" s="256"/>
      <c r="J116" s="147"/>
    </row>
    <row r="118" spans="1:2" ht="15" customHeight="1">
      <c r="A118" s="8" t="s">
        <v>787</v>
      </c>
      <c r="B118" s="2"/>
    </row>
  </sheetData>
  <sheetProtection/>
  <mergeCells count="125">
    <mergeCell ref="A1:B2"/>
    <mergeCell ref="F1:F2"/>
    <mergeCell ref="C1:C2"/>
    <mergeCell ref="D1:D2"/>
    <mergeCell ref="A3:E3"/>
    <mergeCell ref="A4:E4"/>
    <mergeCell ref="A5:E5"/>
    <mergeCell ref="F5:J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A54:E54"/>
    <mergeCell ref="F54:J54"/>
    <mergeCell ref="B55:C55"/>
    <mergeCell ref="B51:C51"/>
    <mergeCell ref="B52:C52"/>
    <mergeCell ref="B53:C53"/>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90:C90"/>
    <mergeCell ref="B91:C91"/>
    <mergeCell ref="B92:C92"/>
    <mergeCell ref="B75:C75"/>
    <mergeCell ref="B76:C76"/>
    <mergeCell ref="B77:C77"/>
    <mergeCell ref="B78:C78"/>
    <mergeCell ref="B79:C79"/>
    <mergeCell ref="B80:C80"/>
    <mergeCell ref="B81:C81"/>
    <mergeCell ref="B82:C82"/>
    <mergeCell ref="B83:C83"/>
    <mergeCell ref="B115:C115"/>
    <mergeCell ref="B116:C116"/>
    <mergeCell ref="B102:C102"/>
    <mergeCell ref="B103:C103"/>
    <mergeCell ref="B104:C104"/>
    <mergeCell ref="B105:C105"/>
    <mergeCell ref="B106:C106"/>
    <mergeCell ref="B107:C107"/>
    <mergeCell ref="B108:C108"/>
    <mergeCell ref="B109:C109"/>
    <mergeCell ref="B110:C110"/>
    <mergeCell ref="G1:G2"/>
    <mergeCell ref="H1:H2"/>
    <mergeCell ref="F3:J3"/>
    <mergeCell ref="F4:J4"/>
    <mergeCell ref="I1:J1"/>
    <mergeCell ref="B112:C112"/>
    <mergeCell ref="B111:C111"/>
    <mergeCell ref="B113:C113"/>
    <mergeCell ref="B114:C114"/>
    <mergeCell ref="B93:C93"/>
    <mergeCell ref="B94:C94"/>
    <mergeCell ref="B95:C95"/>
    <mergeCell ref="B96:C96"/>
    <mergeCell ref="B97:C97"/>
    <mergeCell ref="B98:C98"/>
    <mergeCell ref="B99:C99"/>
    <mergeCell ref="B100:C100"/>
    <mergeCell ref="B101:C101"/>
    <mergeCell ref="B84:C84"/>
    <mergeCell ref="B85:C85"/>
    <mergeCell ref="B86:C86"/>
    <mergeCell ref="B87:C87"/>
    <mergeCell ref="B88:C88"/>
    <mergeCell ref="B89:C89"/>
  </mergeCells>
  <printOptions/>
  <pageMargins left="0.7" right="0.7" top="0.5" bottom="0.25" header="0.3" footer="0.3"/>
  <pageSetup fitToHeight="0" fitToWidth="1" horizontalDpi="600" verticalDpi="600" orientation="portrait" scale="50" r:id="rId1"/>
  <headerFooter>
    <oddHeader xml:space="preserve">&amp;LProvided for confidential settlement discussion purposes only and in accordance with Rule 602 of FERC’s Rules of Practice and Procedure.  18 C.F.R. § 385.602(e).  </oddHeader>
  </headerFooter>
  <rowBreaks count="2" manualBreakCount="2">
    <brk id="53" max="14" man="1"/>
    <brk id="118" max="14" man="1"/>
  </rowBreaks>
</worksheet>
</file>

<file path=xl/worksheets/sheet9.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B10" sqref="B10:D10"/>
    </sheetView>
  </sheetViews>
  <sheetFormatPr defaultColWidth="9.140625" defaultRowHeight="15"/>
  <cols>
    <col min="1" max="1" width="5.7109375" style="2" customWidth="1"/>
    <col min="2" max="2" width="32.57421875" style="2" customWidth="1"/>
    <col min="3" max="3" width="25.421875" style="2" customWidth="1"/>
    <col min="4" max="4" width="17.140625" style="2" customWidth="1"/>
    <col min="5" max="5" width="1.7109375" style="2" customWidth="1"/>
    <col min="6" max="6" width="22.00390625" style="2" customWidth="1"/>
    <col min="7" max="7" width="9.140625" style="2" customWidth="1"/>
    <col min="8" max="8" width="12.00390625" style="2" bestFit="1" customWidth="1"/>
    <col min="9" max="16384" width="9.140625" style="2" customWidth="1"/>
  </cols>
  <sheetData>
    <row r="1" spans="1:6" s="70" customFormat="1" ht="22.5" customHeight="1">
      <c r="A1" s="591" t="s">
        <v>807</v>
      </c>
      <c r="B1" s="591"/>
      <c r="C1" s="596" t="s">
        <v>852</v>
      </c>
      <c r="D1" s="591" t="s">
        <v>372</v>
      </c>
      <c r="E1" s="591"/>
      <c r="F1" s="594" t="s">
        <v>818</v>
      </c>
    </row>
    <row r="2" spans="1:6" ht="21" customHeight="1">
      <c r="A2" s="591"/>
      <c r="B2" s="591"/>
      <c r="C2" s="597"/>
      <c r="D2" s="591"/>
      <c r="E2" s="591"/>
      <c r="F2" s="595"/>
    </row>
    <row r="3" spans="1:6" s="69" customFormat="1" ht="12.75">
      <c r="A3" s="598" t="s">
        <v>155</v>
      </c>
      <c r="B3" s="598"/>
      <c r="C3" s="598"/>
      <c r="D3" s="598"/>
      <c r="E3" s="598"/>
      <c r="F3" s="598"/>
    </row>
    <row r="4" spans="1:6" ht="27.75" customHeight="1">
      <c r="A4" s="4" t="s">
        <v>49</v>
      </c>
      <c r="B4" s="590" t="s">
        <v>50</v>
      </c>
      <c r="C4" s="590"/>
      <c r="D4" s="590"/>
      <c r="E4" s="591" t="s">
        <v>51</v>
      </c>
      <c r="F4" s="591"/>
    </row>
    <row r="5" spans="1:8" ht="15" customHeight="1">
      <c r="A5" s="5">
        <v>1</v>
      </c>
      <c r="B5" s="592" t="s">
        <v>1</v>
      </c>
      <c r="C5" s="592"/>
      <c r="D5" s="592"/>
      <c r="E5" s="593">
        <v>428072002.18999994</v>
      </c>
      <c r="F5" s="593"/>
      <c r="H5" s="66"/>
    </row>
    <row r="6" spans="1:6" ht="15" customHeight="1">
      <c r="A6" s="5">
        <v>2</v>
      </c>
      <c r="B6" s="587"/>
      <c r="C6" s="587"/>
      <c r="D6" s="587"/>
      <c r="E6" s="587"/>
      <c r="F6" s="587"/>
    </row>
    <row r="7" spans="1:6" ht="15" customHeight="1">
      <c r="A7" s="5">
        <v>3</v>
      </c>
      <c r="B7" s="587"/>
      <c r="C7" s="587"/>
      <c r="D7" s="587"/>
      <c r="E7" s="587"/>
      <c r="F7" s="587"/>
    </row>
    <row r="8" spans="1:6" ht="13.5" customHeight="1">
      <c r="A8" s="5">
        <v>4</v>
      </c>
      <c r="B8" s="587"/>
      <c r="C8" s="587"/>
      <c r="D8" s="587"/>
      <c r="E8" s="587"/>
      <c r="F8" s="587"/>
    </row>
    <row r="9" spans="1:6" ht="15" customHeight="1">
      <c r="A9" s="5">
        <v>5</v>
      </c>
      <c r="B9" s="587"/>
      <c r="C9" s="587"/>
      <c r="D9" s="587"/>
      <c r="E9" s="587"/>
      <c r="F9" s="587"/>
    </row>
    <row r="10" spans="1:6" ht="15" customHeight="1">
      <c r="A10" s="5">
        <v>6</v>
      </c>
      <c r="B10" s="587"/>
      <c r="C10" s="587"/>
      <c r="D10" s="587"/>
      <c r="E10" s="587"/>
      <c r="F10" s="587"/>
    </row>
    <row r="11" spans="1:6" ht="13.5" customHeight="1">
      <c r="A11" s="5">
        <v>7</v>
      </c>
      <c r="B11" s="587"/>
      <c r="C11" s="587"/>
      <c r="D11" s="587"/>
      <c r="E11" s="587"/>
      <c r="F11" s="587"/>
    </row>
    <row r="12" spans="1:6" ht="15" customHeight="1">
      <c r="A12" s="5">
        <v>8</v>
      </c>
      <c r="B12" s="587"/>
      <c r="C12" s="587"/>
      <c r="D12" s="587"/>
      <c r="E12" s="587"/>
      <c r="F12" s="587"/>
    </row>
    <row r="13" spans="1:6" ht="15" customHeight="1">
      <c r="A13" s="5">
        <v>9</v>
      </c>
      <c r="B13" s="587"/>
      <c r="C13" s="587"/>
      <c r="D13" s="587"/>
      <c r="E13" s="587"/>
      <c r="F13" s="587"/>
    </row>
    <row r="14" spans="1:6" ht="15" customHeight="1">
      <c r="A14" s="5">
        <v>10</v>
      </c>
      <c r="B14" s="587"/>
      <c r="C14" s="587"/>
      <c r="D14" s="587"/>
      <c r="E14" s="587"/>
      <c r="F14" s="587"/>
    </row>
    <row r="15" spans="1:6" ht="15" customHeight="1">
      <c r="A15" s="5">
        <v>11</v>
      </c>
      <c r="B15" s="587"/>
      <c r="C15" s="587"/>
      <c r="D15" s="587"/>
      <c r="E15" s="587"/>
      <c r="F15" s="587"/>
    </row>
    <row r="16" spans="1:6" ht="13.5" customHeight="1">
      <c r="A16" s="5">
        <v>12</v>
      </c>
      <c r="B16" s="587"/>
      <c r="C16" s="587"/>
      <c r="D16" s="587"/>
      <c r="E16" s="587"/>
      <c r="F16" s="587"/>
    </row>
    <row r="17" spans="1:6" ht="15" customHeight="1">
      <c r="A17" s="5">
        <v>13</v>
      </c>
      <c r="B17" s="587"/>
      <c r="C17" s="587"/>
      <c r="D17" s="587"/>
      <c r="E17" s="587"/>
      <c r="F17" s="587"/>
    </row>
    <row r="18" spans="1:6" ht="15" customHeight="1">
      <c r="A18" s="5">
        <v>14</v>
      </c>
      <c r="B18" s="587"/>
      <c r="C18" s="587"/>
      <c r="D18" s="587"/>
      <c r="E18" s="587"/>
      <c r="F18" s="587"/>
    </row>
    <row r="19" spans="1:6" ht="13.5" customHeight="1">
      <c r="A19" s="5">
        <v>15</v>
      </c>
      <c r="B19" s="587"/>
      <c r="C19" s="587"/>
      <c r="D19" s="587"/>
      <c r="E19" s="587"/>
      <c r="F19" s="587"/>
    </row>
    <row r="20" spans="1:6" ht="15" customHeight="1">
      <c r="A20" s="5">
        <v>16</v>
      </c>
      <c r="B20" s="587"/>
      <c r="C20" s="587"/>
      <c r="D20" s="587"/>
      <c r="E20" s="587"/>
      <c r="F20" s="587"/>
    </row>
    <row r="21" spans="1:6" ht="15" customHeight="1">
      <c r="A21" s="5">
        <v>17</v>
      </c>
      <c r="B21" s="587"/>
      <c r="C21" s="587"/>
      <c r="D21" s="587"/>
      <c r="E21" s="587"/>
      <c r="F21" s="587"/>
    </row>
    <row r="22" spans="1:6" ht="13.5" customHeight="1">
      <c r="A22" s="5">
        <v>18</v>
      </c>
      <c r="B22" s="587"/>
      <c r="C22" s="587"/>
      <c r="D22" s="587"/>
      <c r="E22" s="587"/>
      <c r="F22" s="587"/>
    </row>
    <row r="23" spans="1:6" ht="15" customHeight="1">
      <c r="A23" s="5">
        <v>19</v>
      </c>
      <c r="B23" s="587"/>
      <c r="C23" s="587"/>
      <c r="D23" s="587"/>
      <c r="E23" s="587"/>
      <c r="F23" s="587"/>
    </row>
    <row r="24" spans="1:6" ht="15" customHeight="1">
      <c r="A24" s="5">
        <v>20</v>
      </c>
      <c r="B24" s="587"/>
      <c r="C24" s="587"/>
      <c r="D24" s="587"/>
      <c r="E24" s="587"/>
      <c r="F24" s="587"/>
    </row>
    <row r="25" spans="1:6" ht="15" customHeight="1">
      <c r="A25" s="5">
        <v>21</v>
      </c>
      <c r="B25" s="587"/>
      <c r="C25" s="587"/>
      <c r="D25" s="587"/>
      <c r="E25" s="587"/>
      <c r="F25" s="587"/>
    </row>
    <row r="26" spans="1:6" ht="13.5" customHeight="1">
      <c r="A26" s="5">
        <v>22</v>
      </c>
      <c r="B26" s="587"/>
      <c r="C26" s="587"/>
      <c r="D26" s="587"/>
      <c r="E26" s="587"/>
      <c r="F26" s="587"/>
    </row>
    <row r="27" spans="1:6" ht="15" customHeight="1">
      <c r="A27" s="5">
        <v>23</v>
      </c>
      <c r="B27" s="587"/>
      <c r="C27" s="587"/>
      <c r="D27" s="587"/>
      <c r="E27" s="587"/>
      <c r="F27" s="587"/>
    </row>
    <row r="28" spans="1:6" ht="15" customHeight="1">
      <c r="A28" s="5">
        <v>24</v>
      </c>
      <c r="B28" s="587"/>
      <c r="C28" s="587"/>
      <c r="D28" s="587"/>
      <c r="E28" s="587"/>
      <c r="F28" s="587"/>
    </row>
    <row r="29" spans="1:6" ht="13.5" customHeight="1">
      <c r="A29" s="5">
        <v>25</v>
      </c>
      <c r="B29" s="587"/>
      <c r="C29" s="587"/>
      <c r="D29" s="587"/>
      <c r="E29" s="587"/>
      <c r="F29" s="587"/>
    </row>
    <row r="30" spans="1:6" ht="13.5" customHeight="1">
      <c r="A30" s="5">
        <v>26</v>
      </c>
      <c r="B30" s="587"/>
      <c r="C30" s="587"/>
      <c r="D30" s="587"/>
      <c r="E30" s="587"/>
      <c r="F30" s="587"/>
    </row>
    <row r="31" spans="1:6" ht="15" customHeight="1">
      <c r="A31" s="5">
        <v>27</v>
      </c>
      <c r="B31" s="587"/>
      <c r="C31" s="587"/>
      <c r="D31" s="587"/>
      <c r="E31" s="587"/>
      <c r="F31" s="587"/>
    </row>
    <row r="32" spans="1:6" ht="15" customHeight="1">
      <c r="A32" s="5">
        <v>28</v>
      </c>
      <c r="B32" s="587"/>
      <c r="C32" s="587"/>
      <c r="D32" s="587"/>
      <c r="E32" s="587"/>
      <c r="F32" s="587"/>
    </row>
    <row r="33" spans="1:6" ht="15" customHeight="1">
      <c r="A33" s="5">
        <v>29</v>
      </c>
      <c r="B33" s="587"/>
      <c r="C33" s="587"/>
      <c r="D33" s="587"/>
      <c r="E33" s="587"/>
      <c r="F33" s="587"/>
    </row>
    <row r="34" spans="1:6" ht="13.5" customHeight="1">
      <c r="A34" s="5">
        <v>30</v>
      </c>
      <c r="B34" s="587"/>
      <c r="C34" s="587"/>
      <c r="D34" s="587"/>
      <c r="E34" s="587"/>
      <c r="F34" s="587"/>
    </row>
    <row r="35" spans="1:6" ht="15" customHeight="1">
      <c r="A35" s="5">
        <v>31</v>
      </c>
      <c r="B35" s="587"/>
      <c r="C35" s="587"/>
      <c r="D35" s="587"/>
      <c r="E35" s="587"/>
      <c r="F35" s="587"/>
    </row>
    <row r="36" spans="1:6" ht="15" customHeight="1">
      <c r="A36" s="5">
        <v>32</v>
      </c>
      <c r="B36" s="587"/>
      <c r="C36" s="587"/>
      <c r="D36" s="587"/>
      <c r="E36" s="587"/>
      <c r="F36" s="587"/>
    </row>
    <row r="37" spans="1:6" ht="15" customHeight="1">
      <c r="A37" s="5">
        <v>33</v>
      </c>
      <c r="B37" s="587"/>
      <c r="C37" s="587"/>
      <c r="D37" s="587"/>
      <c r="E37" s="587"/>
      <c r="F37" s="587"/>
    </row>
    <row r="38" spans="1:6" ht="13.5" customHeight="1">
      <c r="A38" s="5">
        <v>34</v>
      </c>
      <c r="B38" s="587"/>
      <c r="C38" s="587"/>
      <c r="D38" s="587"/>
      <c r="E38" s="587"/>
      <c r="F38" s="587"/>
    </row>
    <row r="39" spans="1:6" ht="15" customHeight="1">
      <c r="A39" s="5">
        <v>35</v>
      </c>
      <c r="B39" s="587"/>
      <c r="C39" s="587"/>
      <c r="D39" s="587"/>
      <c r="E39" s="587"/>
      <c r="F39" s="587"/>
    </row>
    <row r="40" spans="1:6" ht="13.5" customHeight="1">
      <c r="A40" s="5">
        <v>36</v>
      </c>
      <c r="B40" s="587"/>
      <c r="C40" s="587"/>
      <c r="D40" s="587"/>
      <c r="E40" s="587"/>
      <c r="F40" s="587"/>
    </row>
    <row r="41" spans="1:6" ht="15" customHeight="1">
      <c r="A41" s="5">
        <v>37</v>
      </c>
      <c r="B41" s="587"/>
      <c r="C41" s="587"/>
      <c r="D41" s="587"/>
      <c r="E41" s="587"/>
      <c r="F41" s="587"/>
    </row>
    <row r="42" spans="1:6" ht="15" customHeight="1">
      <c r="A42" s="5">
        <v>38</v>
      </c>
      <c r="B42" s="587"/>
      <c r="C42" s="587"/>
      <c r="D42" s="587"/>
      <c r="E42" s="587"/>
      <c r="F42" s="587"/>
    </row>
    <row r="43" spans="1:6" ht="13.5" customHeight="1">
      <c r="A43" s="5">
        <v>39</v>
      </c>
      <c r="B43" s="587"/>
      <c r="C43" s="587"/>
      <c r="D43" s="587"/>
      <c r="E43" s="587"/>
      <c r="F43" s="587"/>
    </row>
    <row r="44" spans="1:6" ht="15" customHeight="1">
      <c r="A44" s="5">
        <v>40</v>
      </c>
      <c r="B44" s="587"/>
      <c r="C44" s="587"/>
      <c r="D44" s="587"/>
      <c r="E44" s="587"/>
      <c r="F44" s="587"/>
    </row>
    <row r="45" spans="1:6" ht="15" customHeight="1">
      <c r="A45" s="5">
        <v>41</v>
      </c>
      <c r="B45" s="587"/>
      <c r="C45" s="587"/>
      <c r="D45" s="587"/>
      <c r="E45" s="587"/>
      <c r="F45" s="587"/>
    </row>
    <row r="46" spans="1:6" ht="13.5" customHeight="1">
      <c r="A46" s="5">
        <v>42</v>
      </c>
      <c r="B46" s="587"/>
      <c r="C46" s="587"/>
      <c r="D46" s="587"/>
      <c r="E46" s="587"/>
      <c r="F46" s="587"/>
    </row>
    <row r="47" spans="1:6" ht="52.5" customHeight="1">
      <c r="A47" s="7">
        <v>43</v>
      </c>
      <c r="B47" s="588" t="s">
        <v>52</v>
      </c>
      <c r="C47" s="588"/>
      <c r="D47" s="588"/>
      <c r="E47" s="589">
        <f>SUM(E5:F46)</f>
        <v>428072002.18999994</v>
      </c>
      <c r="F47" s="589"/>
    </row>
    <row r="50" ht="12.75">
      <c r="A50" s="8" t="s">
        <v>788</v>
      </c>
    </row>
  </sheetData>
  <sheetProtection/>
  <mergeCells count="93">
    <mergeCell ref="F1:F2"/>
    <mergeCell ref="A1:B2"/>
    <mergeCell ref="C1:C2"/>
    <mergeCell ref="D1:E2"/>
    <mergeCell ref="A3:F3"/>
    <mergeCell ref="B4:D4"/>
    <mergeCell ref="E4:F4"/>
    <mergeCell ref="B5:D5"/>
    <mergeCell ref="E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0:D40"/>
    <mergeCell ref="E40:F40"/>
    <mergeCell ref="B41:D41"/>
    <mergeCell ref="E41:F41"/>
    <mergeCell ref="B42:D42"/>
    <mergeCell ref="E42:F42"/>
    <mergeCell ref="B46:D46"/>
    <mergeCell ref="E46:F46"/>
    <mergeCell ref="B47:D47"/>
    <mergeCell ref="E47:F47"/>
    <mergeCell ref="B43:D43"/>
    <mergeCell ref="E43:F43"/>
    <mergeCell ref="B44:D44"/>
    <mergeCell ref="E44:F44"/>
    <mergeCell ref="B45:D45"/>
    <mergeCell ref="E45:F45"/>
  </mergeCells>
  <printOptions/>
  <pageMargins left="0.25" right="0.25" top="0.75" bottom="0.75" header="0.3" footer="0.3"/>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Austin</dc:creator>
  <cp:keywords/>
  <dc:description/>
  <cp:lastModifiedBy>murley</cp:lastModifiedBy>
  <cp:lastPrinted>2016-08-01T21:32:26Z</cp:lastPrinted>
  <dcterms:created xsi:type="dcterms:W3CDTF">2016-06-08T18:05:05Z</dcterms:created>
  <dcterms:modified xsi:type="dcterms:W3CDTF">2016-08-17T19:40:05Z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2015-FERC Form 1 Equivalent NYPA - working.xlsx</vt:lpwstr>
  </property>
  <property fmtid="{D5CDD505-2E9C-101B-9397-08002B2CF9AE}" pid="3" name="ChildDocFolderPath">
    <vt:lpwstr/>
  </property>
  <property fmtid="{D5CDD505-2E9C-101B-9397-08002B2CF9AE}" pid="4" name="LongTitle">
    <vt:lpwstr>FERC Form 1 Equivalent for 2015</vt:lpwstr>
  </property>
  <property fmtid="{D5CDD505-2E9C-101B-9397-08002B2CF9AE}" pid="5" name="PubName">
    <vt:lpwstr>2016-08-17T00:00:00Z</vt:lpwstr>
  </property>
  <property fmtid="{D5CDD505-2E9C-101B-9397-08002B2CF9AE}" pid="6" name="DocType">
    <vt:lpwstr/>
  </property>
  <property fmtid="{D5CDD505-2E9C-101B-9397-08002B2CF9AE}" pid="7" name="SubTitle">
    <vt:lpwstr/>
  </property>
  <property fmtid="{D5CDD505-2E9C-101B-9397-08002B2CF9AE}" pid="8" name="LeftPane">
    <vt:lpwstr>0</vt:lpwstr>
  </property>
</Properties>
</file>