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F258" i="1" l="1"/>
  <c r="E259" i="1"/>
  <c r="D259" i="1"/>
  <c r="F259" i="1" l="1"/>
  <c r="E240" i="1"/>
  <c r="F239" i="1"/>
  <c r="E238" i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<sst xmlns="http://schemas.openxmlformats.org/spreadsheetml/2006/main" count="252" uniqueCount="88">
  <si>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</si>
  <si>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</si>
  <si>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</si>
  <si>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</si>
  <si>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</si>
  <si>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</si>
  <si>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</si>
  <si>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</si>
  <si>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</si>
  <si>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</si>
  <si>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</si>
  <si>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</si>
  <si>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</si>
  <si>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</si>
  <si>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</si>
  <si>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</si>
  <si>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</si>
  <si>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</si>
  <si>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</si>
  <si>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</si>
  <si>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</si>
  <si>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</si>
  <si>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</si>
  <si>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</si>
  <si>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</si>
  <si>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</si>
  <si>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</si>
  <si>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</si>
  <si>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</si>
  <si>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</si>
  <si>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</si>
  <si>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</si>
  <si>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</si>
  <si>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</si>
  <si>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</si>
  <si>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</si>
  <si>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</si>
  <si>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</si>
  <si>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</si>
  <si>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</si>
  <si>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</si>
  <si>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</si>
  <si>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</si>
  <si>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</si>
  <si>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</si>
  <si>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</si>
  <si>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</si>
  <si>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</si>
  <si>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</si>
  <si>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</si>
  <si>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</si>
  <si>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</si>
  <si>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</si>
  <si>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</si>
  <si>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</si>
  <si>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</si>
  <si>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HUNTLEY GARDENVILLE</t>
  </si>
  <si>
    <t>PACKARD HUNTLEY</t>
  </si>
  <si>
    <t>Grand Total</t>
  </si>
  <si>
    <t>DYSINGER EAST</t>
  </si>
  <si>
    <t>Genesee</t>
  </si>
  <si>
    <t>STOLLE GARDENVILLE</t>
  </si>
  <si>
    <t>Total</t>
  </si>
  <si>
    <t>Average LBMP ($/MWh)</t>
  </si>
  <si>
    <t>EGRDNCTY 138 VALLYSTR 138 1</t>
  </si>
  <si>
    <t>E179THST HELLGT ASTORIAE</t>
  </si>
  <si>
    <t>EDIC MARCY</t>
  </si>
  <si>
    <t>EGRDNCTY 345 EGRDNCTY 138 1</t>
  </si>
  <si>
    <t>LEEDS HURLYAVE</t>
  </si>
  <si>
    <t>Production Cost ($M)</t>
  </si>
  <si>
    <t>Congestion Rent ($M)</t>
  </si>
  <si>
    <t>NORTHPORT PILGRIM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</si>
  <si>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</si>
  <si>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</si>
  <si>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</si>
  <si>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</si>
  <si>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</si>
  <si>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</si>
  <si>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</si>
  <si>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</si>
  <si>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</si>
  <si>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</si>
  <si>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</si>
  <si>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</si>
  <si>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</si>
  <si>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D 10fs</t>
  </si>
  <si>
    <t>D 12fspv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</si>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</sst>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  <numFmt numFmtId="168" formatCode="0_);[Red]\(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38" fontId="5" fillId="2" borderId="0" xfId="2" applyNumberFormat="1" applyFont="1" applyFill="1" applyBorder="1" applyAlignment="1" applyProtection="1">
      <alignment horizontal="right" vertical="center"/>
    </xf>
    <xf numFmtId="168" fontId="4" fillId="2" borderId="1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3923.510009765625</c:v>
                </c:pt>
                <c:pt idx="1">
                  <c:v>1768.010009765625</c:v>
                </c:pt>
                <c:pt idx="2">
                  <c:v>24909.73046875</c:v>
                </c:pt>
                <c:pt idx="3">
                  <c:v>3698.41015625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3909.409912109375</c:v>
                </c:pt>
                <c:pt idx="1">
                  <c:v>1766.530029296875</c:v>
                </c:pt>
                <c:pt idx="2">
                  <c:v>24911.12109375</c:v>
                </c:pt>
                <c:pt idx="3">
                  <c:v>3689.699951171875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-14.10009765625</c:v>
                </c:pt>
                <c:pt idx="1">
                  <c:v>-1.47998046875</c:v>
                </c:pt>
                <c:pt idx="2">
                  <c:v>1.390625</c:v>
                </c:pt>
                <c:pt idx="3">
                  <c:v>-8.710205078125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89.034954467285061</c:v>
                </c:pt>
                <c:pt idx="1">
                  <c:v>11.234833580383301</c:v>
                </c:pt>
                <c:pt idx="2">
                  <c:v>862.63322023437502</c:v>
                </c:pt>
                <c:pt idx="3">
                  <c:v>21.737546999999999</c:v>
                </c:pt>
                <c:pt idx="4">
                  <c:v>24.51337345776367</c:v>
                </c:pt>
                <c:pt idx="5">
                  <c:v>3528.00806834375</c:v>
                </c:pt>
                <c:pt idx="6">
                  <c:v>3730.6482658073728</c:v>
                </c:pt>
                <c:pt idx="7">
                  <c:v>1.620642057220459</c:v>
                </c:pt>
                <c:pt idx="8">
                  <c:v>1.5839699856948843</c:v>
                </c:pt>
                <c:pt idx="9">
                  <c:v>9241.9276509374995</c:v>
                </c:pt>
                <c:pt idx="10">
                  <c:v>2382.5403948749999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92.636391779296872</c:v>
                </c:pt>
                <c:pt idx="1">
                  <c:v>11.330173724792481</c:v>
                </c:pt>
                <c:pt idx="2">
                  <c:v>847.68560255468753</c:v>
                </c:pt>
                <c:pt idx="3">
                  <c:v>22.934309152587879</c:v>
                </c:pt>
                <c:pt idx="4">
                  <c:v>26.186750084472656</c:v>
                </c:pt>
                <c:pt idx="5">
                  <c:v>3523.7533281562501</c:v>
                </c:pt>
                <c:pt idx="6">
                  <c:v>3703.5498536748041</c:v>
                </c:pt>
                <c:pt idx="7">
                  <c:v>1.6144500667572022</c:v>
                </c:pt>
                <c:pt idx="8">
                  <c:v>1.5651600047683716</c:v>
                </c:pt>
                <c:pt idx="9">
                  <c:v>9216.8087636875007</c:v>
                </c:pt>
                <c:pt idx="10">
                  <c:v>2376.37824884375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3.6014373120118108</c:v>
                </c:pt>
                <c:pt idx="1">
                  <c:v>9.5340144409179928E-2</c:v>
                </c:pt>
                <c:pt idx="2">
                  <c:v>-14.947617679687482</c:v>
                </c:pt>
                <c:pt idx="3">
                  <c:v>1.1967621525878798</c:v>
                </c:pt>
                <c:pt idx="4">
                  <c:v>1.6733766267089862</c:v>
                </c:pt>
                <c:pt idx="5">
                  <c:v>-4.2547401874999196</c:v>
                </c:pt>
                <c:pt idx="6">
                  <c:v>-27.098412132568683</c:v>
                </c:pt>
                <c:pt idx="7">
                  <c:v>-6.1919904632568024E-3</c:v>
                </c:pt>
                <c:pt idx="8">
                  <c:v>-1.8809980926512759E-2</c:v>
                </c:pt>
                <c:pt idx="9">
                  <c:v>-25.118887249998807</c:v>
                </c:pt>
                <c:pt idx="10">
                  <c:v>-6.1621460312499039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6.1700000762939453</c:v>
                </c:pt>
                <c:pt idx="1">
                  <c:v>0.76999998092651367</c:v>
                </c:pt>
                <c:pt idx="2">
                  <c:v>59.800003051757813</c:v>
                </c:pt>
                <c:pt idx="3">
                  <c:v>1.5099999904632568</c:v>
                </c:pt>
                <c:pt idx="4">
                  <c:v>1.7000000476837158</c:v>
                </c:pt>
                <c:pt idx="5">
                  <c:v>244.55999755859375</c:v>
                </c:pt>
                <c:pt idx="6">
                  <c:v>258.60000610351563</c:v>
                </c:pt>
                <c:pt idx="7">
                  <c:v>0.10999999940395355</c:v>
                </c:pt>
                <c:pt idx="8">
                  <c:v>9.9999994039535522E-2</c:v>
                </c:pt>
                <c:pt idx="9">
                  <c:v>640.6500244140625</c:v>
                </c:pt>
                <c:pt idx="10">
                  <c:v>165.15998840332031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6.4200000762939453</c:v>
                </c:pt>
                <c:pt idx="1">
                  <c:v>0.77999997138977051</c:v>
                </c:pt>
                <c:pt idx="2">
                  <c:v>58.760002136230469</c:v>
                </c:pt>
                <c:pt idx="3">
                  <c:v>1.5900000333786011</c:v>
                </c:pt>
                <c:pt idx="4">
                  <c:v>1.8200000524520874</c:v>
                </c:pt>
                <c:pt idx="5">
                  <c:v>244.260009765625</c:v>
                </c:pt>
                <c:pt idx="6">
                  <c:v>256.72000122070313</c:v>
                </c:pt>
                <c:pt idx="7">
                  <c:v>0.10999999940395355</c:v>
                </c:pt>
                <c:pt idx="8">
                  <c:v>9.9999994039535522E-2</c:v>
                </c:pt>
                <c:pt idx="9">
                  <c:v>638.90997314453125</c:v>
                </c:pt>
                <c:pt idx="10">
                  <c:v>164.72999572753906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0.25</c:v>
                </c:pt>
                <c:pt idx="1">
                  <c:v>9.9999904632568359E-3</c:v>
                </c:pt>
                <c:pt idx="2">
                  <c:v>-1.0400009155273438</c:v>
                </c:pt>
                <c:pt idx="3">
                  <c:v>8.0000042915344238E-2</c:v>
                </c:pt>
                <c:pt idx="4">
                  <c:v>0.12000000476837158</c:v>
                </c:pt>
                <c:pt idx="5">
                  <c:v>-0.29998779296875</c:v>
                </c:pt>
                <c:pt idx="6">
                  <c:v>-1.8800048828125</c:v>
                </c:pt>
                <c:pt idx="7">
                  <c:v>0</c:v>
                </c:pt>
                <c:pt idx="8">
                  <c:v>0</c:v>
                </c:pt>
                <c:pt idx="9">
                  <c:v>-1.74005126953125</c:v>
                </c:pt>
                <c:pt idx="10">
                  <c:v>-0.42999267578125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-22.559999465942383</c:v>
                </c:pt>
                <c:pt idx="1">
                  <c:v>1.2699998617172241</c:v>
                </c:pt>
                <c:pt idx="2">
                  <c:v>10.200000762939453</c:v>
                </c:pt>
                <c:pt idx="3">
                  <c:v>-11.969999313354492</c:v>
                </c:pt>
                <c:pt idx="4">
                  <c:v>-0.51999998092651367</c:v>
                </c:pt>
                <c:pt idx="5">
                  <c:v>27.340000152587891</c:v>
                </c:pt>
                <c:pt idx="6">
                  <c:v>37.05999755859375</c:v>
                </c:pt>
                <c:pt idx="7">
                  <c:v>12.690000534057617</c:v>
                </c:pt>
                <c:pt idx="8">
                  <c:v>27.360000610351563</c:v>
                </c:pt>
                <c:pt idx="9">
                  <c:v>264.17001342773438</c:v>
                </c:pt>
                <c:pt idx="10">
                  <c:v>106.47999572753906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-22.510000228881836</c:v>
                </c:pt>
                <c:pt idx="1">
                  <c:v>1.2600001096725464</c:v>
                </c:pt>
                <c:pt idx="2">
                  <c:v>10.189999580383301</c:v>
                </c:pt>
                <c:pt idx="3">
                  <c:v>-11.909999847412109</c:v>
                </c:pt>
                <c:pt idx="4">
                  <c:v>-0.49000000953674316</c:v>
                </c:pt>
                <c:pt idx="5">
                  <c:v>27.450000762939453</c:v>
                </c:pt>
                <c:pt idx="6">
                  <c:v>36.340000152587891</c:v>
                </c:pt>
                <c:pt idx="7">
                  <c:v>12.620000839233398</c:v>
                </c:pt>
                <c:pt idx="8">
                  <c:v>27.209999084472656</c:v>
                </c:pt>
                <c:pt idx="9">
                  <c:v>262.739990234375</c:v>
                </c:pt>
                <c:pt idx="10">
                  <c:v>106.03000640869141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4.9999237060546875E-2</c:v>
                </c:pt>
                <c:pt idx="1">
                  <c:v>-9.9997520446777344E-3</c:v>
                </c:pt>
                <c:pt idx="2">
                  <c:v>-1.0001182556152344E-2</c:v>
                </c:pt>
                <c:pt idx="3">
                  <c:v>5.9999465942382813E-2</c:v>
                </c:pt>
                <c:pt idx="4">
                  <c:v>2.9999971389770508E-2</c:v>
                </c:pt>
                <c:pt idx="5">
                  <c:v>0.1100006103515625</c:v>
                </c:pt>
                <c:pt idx="6">
                  <c:v>-0.71999740600585938</c:v>
                </c:pt>
                <c:pt idx="7">
                  <c:v>-6.999969482421875E-2</c:v>
                </c:pt>
                <c:pt idx="8">
                  <c:v>-0.15000152587890625</c:v>
                </c:pt>
                <c:pt idx="9">
                  <c:v>-1.430023193359375</c:v>
                </c:pt>
                <c:pt idx="10">
                  <c:v>-0.44998931884765625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27.789999008178711</c:v>
                </c:pt>
                <c:pt idx="1">
                  <c:v>13.049999237060547</c:v>
                </c:pt>
                <c:pt idx="2">
                  <c:v>22.350000381469727</c:v>
                </c:pt>
                <c:pt idx="3">
                  <c:v>1.0499999523162842</c:v>
                </c:pt>
                <c:pt idx="4">
                  <c:v>8.3400001525878906</c:v>
                </c:pt>
                <c:pt idx="5">
                  <c:v>149.10000610351563</c:v>
                </c:pt>
                <c:pt idx="6">
                  <c:v>100.85000610351563</c:v>
                </c:pt>
                <c:pt idx="7">
                  <c:v>34.990001678466797</c:v>
                </c:pt>
                <c:pt idx="8">
                  <c:v>67.260002136230469</c:v>
                </c:pt>
                <c:pt idx="9">
                  <c:v>667.97998046875</c:v>
                </c:pt>
                <c:pt idx="10">
                  <c:v>299.85000610351563</c:v>
                </c:pt>
                <c:pt idx="11" formatCode="0">
                  <c:v>1392.6100013256073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25.369998931884766</c:v>
                </c:pt>
                <c:pt idx="1">
                  <c:v>12</c:v>
                </c:pt>
                <c:pt idx="2">
                  <c:v>20.739999771118164</c:v>
                </c:pt>
                <c:pt idx="3">
                  <c:v>1.0299999713897705</c:v>
                </c:pt>
                <c:pt idx="4">
                  <c:v>7.9700002670288086</c:v>
                </c:pt>
                <c:pt idx="5">
                  <c:v>145.33999633789063</c:v>
                </c:pt>
                <c:pt idx="6">
                  <c:v>98.30999755859375</c:v>
                </c:pt>
                <c:pt idx="7">
                  <c:v>34.310001373291016</c:v>
                </c:pt>
                <c:pt idx="8">
                  <c:v>65.94000244140625</c:v>
                </c:pt>
                <c:pt idx="9">
                  <c:v>666.19000244140625</c:v>
                </c:pt>
                <c:pt idx="10">
                  <c:v>298.0999755859375</c:v>
                </c:pt>
                <c:pt idx="11" formatCode="0">
                  <c:v>1375.2999746799469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-2.4200000762939453</c:v>
                </c:pt>
                <c:pt idx="1">
                  <c:v>-1.0499992370605469</c:v>
                </c:pt>
                <c:pt idx="2">
                  <c:v>-1.6100006103515625</c:v>
                </c:pt>
                <c:pt idx="3">
                  <c:v>-1.9999980926513672E-2</c:v>
                </c:pt>
                <c:pt idx="4">
                  <c:v>-0.36999988555908203</c:v>
                </c:pt>
                <c:pt idx="5">
                  <c:v>-3.760009765625</c:v>
                </c:pt>
                <c:pt idx="6">
                  <c:v>-2.540008544921875</c:v>
                </c:pt>
                <c:pt idx="7">
                  <c:v>-0.68000030517578125</c:v>
                </c:pt>
                <c:pt idx="8">
                  <c:v>-1.3199996948242188</c:v>
                </c:pt>
                <c:pt idx="9">
                  <c:v>-1.78997802734375</c:v>
                </c:pt>
                <c:pt idx="10">
                  <c:v>-1.750030517578125</c:v>
                </c:pt>
                <c:pt idx="11" formatCode="0_);[Red]\(0\)">
                  <c:v>-17.3100266456604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DUNWOODIE TO LONG ISLAND</c:v>
                </c:pt>
                <c:pt idx="3">
                  <c:v>EGRDNCTY 138 VALLYSTR 138 1</c:v>
                </c:pt>
                <c:pt idx="4">
                  <c:v>GREENWOOD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SPRAINBROOK DUNWOODIE</c:v>
                </c:pt>
                <c:pt idx="8">
                  <c:v>RAINEY VERNON</c:v>
                </c:pt>
                <c:pt idx="9">
                  <c:v>EDIC MARCY</c:v>
                </c:pt>
                <c:pt idx="10">
                  <c:v>PACKARD HUNTLEY</c:v>
                </c:pt>
                <c:pt idx="11">
                  <c:v>STOLLE GARDENVILLE</c:v>
                </c:pt>
                <c:pt idx="12">
                  <c:v>NORTHPORT PILGRIM</c:v>
                </c:pt>
                <c:pt idx="13">
                  <c:v>EGRDNCTY 345 EGRDNCTY 138 1</c:v>
                </c:pt>
                <c:pt idx="14">
                  <c:v>DYSINGER EAST</c:v>
                </c:pt>
                <c:pt idx="15">
                  <c:v>HUNTLEY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877.20001220703125</c:v>
                </c:pt>
                <c:pt idx="1">
                  <c:v>28.280000686645508</c:v>
                </c:pt>
                <c:pt idx="2">
                  <c:v>28.060000240802765</c:v>
                </c:pt>
                <c:pt idx="3">
                  <c:v>28.780000686645508</c:v>
                </c:pt>
                <c:pt idx="4">
                  <c:v>23.520000332966447</c:v>
                </c:pt>
                <c:pt idx="5">
                  <c:v>20.389999389648438</c:v>
                </c:pt>
                <c:pt idx="6">
                  <c:v>9.2599999904632568</c:v>
                </c:pt>
                <c:pt idx="7">
                  <c:v>1.190000057220459</c:v>
                </c:pt>
                <c:pt idx="8">
                  <c:v>1.0900000333786011</c:v>
                </c:pt>
                <c:pt idx="9">
                  <c:v>0.33000001311302185</c:v>
                </c:pt>
                <c:pt idx="10">
                  <c:v>0.5</c:v>
                </c:pt>
                <c:pt idx="11">
                  <c:v>0.2199999988079071</c:v>
                </c:pt>
                <c:pt idx="12">
                  <c:v>2.9999999329447746E-2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DUNWOODIE TO LONG ISLAND</c:v>
                </c:pt>
                <c:pt idx="3">
                  <c:v>EGRDNCTY 138 VALLYSTR 138 1</c:v>
                </c:pt>
                <c:pt idx="4">
                  <c:v>GREENWOOD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SPRAINBROOK DUNWOODIE</c:v>
                </c:pt>
                <c:pt idx="8">
                  <c:v>RAINEY VERNON</c:v>
                </c:pt>
                <c:pt idx="9">
                  <c:v>EDIC MARCY</c:v>
                </c:pt>
                <c:pt idx="10">
                  <c:v>PACKARD HUNTLEY</c:v>
                </c:pt>
                <c:pt idx="11">
                  <c:v>STOLLE GARDENVILLE</c:v>
                </c:pt>
                <c:pt idx="12">
                  <c:v>NORTHPORT PILGRIM</c:v>
                </c:pt>
                <c:pt idx="13">
                  <c:v>EGRDNCTY 345 EGRDNCTY 138 1</c:v>
                </c:pt>
                <c:pt idx="14">
                  <c:v>DYSINGER EAST</c:v>
                </c:pt>
                <c:pt idx="15">
                  <c:v>HUNTLEY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856.6400146484375</c:v>
                </c:pt>
                <c:pt idx="1">
                  <c:v>30.399999618530273</c:v>
                </c:pt>
                <c:pt idx="2">
                  <c:v>29.729999899864197</c:v>
                </c:pt>
                <c:pt idx="3">
                  <c:v>29.310001373291016</c:v>
                </c:pt>
                <c:pt idx="4">
                  <c:v>23.81000062264502</c:v>
                </c:pt>
                <c:pt idx="5">
                  <c:v>23.690000534057617</c:v>
                </c:pt>
                <c:pt idx="6">
                  <c:v>10.400000095367432</c:v>
                </c:pt>
                <c:pt idx="7">
                  <c:v>1.4199999570846558</c:v>
                </c:pt>
                <c:pt idx="8">
                  <c:v>0.99999994039535522</c:v>
                </c:pt>
                <c:pt idx="9">
                  <c:v>0.81999999284744263</c:v>
                </c:pt>
                <c:pt idx="10">
                  <c:v>0.48999997973442078</c:v>
                </c:pt>
                <c:pt idx="11">
                  <c:v>0.31000000238418579</c:v>
                </c:pt>
                <c:pt idx="12">
                  <c:v>1.9999999552965164E-2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UPNY-ConEd-OP               </c:v>
                </c:pt>
                <c:pt idx="2">
                  <c:v>DUNWOODIE TO LONG ISLAND</c:v>
                </c:pt>
                <c:pt idx="3">
                  <c:v>EGRDNCTY 138 VALLYSTR 138 1</c:v>
                </c:pt>
                <c:pt idx="4">
                  <c:v>GREENWOOD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SPRAINBROOK DUNWOODIE</c:v>
                </c:pt>
                <c:pt idx="8">
                  <c:v>RAINEY VERNON</c:v>
                </c:pt>
                <c:pt idx="9">
                  <c:v>EDIC MARCY</c:v>
                </c:pt>
                <c:pt idx="10">
                  <c:v>PACKARD HUNTLEY</c:v>
                </c:pt>
                <c:pt idx="11">
                  <c:v>STOLLE GARDENVILLE</c:v>
                </c:pt>
                <c:pt idx="12">
                  <c:v>NORTHPORT PILGRIM</c:v>
                </c:pt>
                <c:pt idx="13">
                  <c:v>EGRDNCTY 345 EGRDNCTY 138 1</c:v>
                </c:pt>
                <c:pt idx="14">
                  <c:v>DYSINGER EAST</c:v>
                </c:pt>
                <c:pt idx="15">
                  <c:v>HUNTLEY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-20.55999755859375</c:v>
                </c:pt>
                <c:pt idx="1">
                  <c:v>2.1199989318847656</c:v>
                </c:pt>
                <c:pt idx="2">
                  <c:v>1.6699996590614319</c:v>
                </c:pt>
                <c:pt idx="3">
                  <c:v>0.53000068664550781</c:v>
                </c:pt>
                <c:pt idx="4">
                  <c:v>0.29000028967857361</c:v>
                </c:pt>
                <c:pt idx="5">
                  <c:v>3.3000011444091797</c:v>
                </c:pt>
                <c:pt idx="6">
                  <c:v>1.1400001049041748</c:v>
                </c:pt>
                <c:pt idx="7">
                  <c:v>0.22999989986419678</c:v>
                </c:pt>
                <c:pt idx="8">
                  <c:v>-9.000009298324585E-2</c:v>
                </c:pt>
                <c:pt idx="9">
                  <c:v>0.48999997973442078</c:v>
                </c:pt>
                <c:pt idx="10">
                  <c:v>-1.0000020265579224E-2</c:v>
                </c:pt>
                <c:pt idx="11">
                  <c:v>9.0000003576278687E-2</c:v>
                </c:pt>
                <c:pt idx="12">
                  <c:v>-9.9999997764825821E-3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2.5463804144769467E-2"/>
              <c:y val="0.38076306161715656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21531.640625</c:v>
                </c:pt>
                <c:pt idx="1">
                  <c:v>534.20001220703125</c:v>
                </c:pt>
                <c:pt idx="2">
                  <c:v>23917.451171875</c:v>
                </c:pt>
                <c:pt idx="3">
                  <c:v>9904.5302734375</c:v>
                </c:pt>
                <c:pt idx="4">
                  <c:v>6897.35009765625</c:v>
                </c:pt>
                <c:pt idx="5">
                  <c:v>12726.5595703125</c:v>
                </c:pt>
                <c:pt idx="6">
                  <c:v>11558.5498046875</c:v>
                </c:pt>
                <c:pt idx="7">
                  <c:v>467.13998413085938</c:v>
                </c:pt>
                <c:pt idx="8">
                  <c:v>112.21000671386719</c:v>
                </c:pt>
                <c:pt idx="9">
                  <c:v>21514.51953125</c:v>
                </c:pt>
                <c:pt idx="10">
                  <c:v>8927.73046875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21545.66015625</c:v>
                </c:pt>
                <c:pt idx="1">
                  <c:v>534.1300048828125</c:v>
                </c:pt>
                <c:pt idx="2">
                  <c:v>23891.240234375</c:v>
                </c:pt>
                <c:pt idx="3">
                  <c:v>9906.19921875</c:v>
                </c:pt>
                <c:pt idx="4">
                  <c:v>6898.240234375</c:v>
                </c:pt>
                <c:pt idx="5">
                  <c:v>12689.990234375</c:v>
                </c:pt>
                <c:pt idx="6">
                  <c:v>12131.6103515625</c:v>
                </c:pt>
                <c:pt idx="7">
                  <c:v>467.07000732421875</c:v>
                </c:pt>
                <c:pt idx="8">
                  <c:v>112.12000274658203</c:v>
                </c:pt>
                <c:pt idx="9">
                  <c:v>21437.330078125</c:v>
                </c:pt>
                <c:pt idx="10">
                  <c:v>8912.490234375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14.01953125</c:v>
                </c:pt>
                <c:pt idx="1">
                  <c:v>-7.000732421875E-2</c:v>
                </c:pt>
                <c:pt idx="2">
                  <c:v>-26.2109375</c:v>
                </c:pt>
                <c:pt idx="3">
                  <c:v>1.6689453125</c:v>
                </c:pt>
                <c:pt idx="4">
                  <c:v>0.89013671875</c:v>
                </c:pt>
                <c:pt idx="5">
                  <c:v>-36.5693359375</c:v>
                </c:pt>
                <c:pt idx="6">
                  <c:v>573.060546875</c:v>
                </c:pt>
                <c:pt idx="7">
                  <c:v>-6.9976806640625E-2</c:v>
                </c:pt>
                <c:pt idx="8">
                  <c:v>-9.000396728515625E-2</c:v>
                </c:pt>
                <c:pt idx="9">
                  <c:v>-77.189453125</c:v>
                </c:pt>
                <c:pt idx="10">
                  <c:v>-15.240234375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01325601271301E-2"/>
              <c:y val="0.3401819371680880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7803.9794921875</c:v>
                </c:pt>
                <c:pt idx="1">
                  <c:v>2499.219970703125</c:v>
                </c:pt>
                <c:pt idx="2">
                  <c:v>3773.590087890625</c:v>
                </c:pt>
                <c:pt idx="3">
                  <c:v>811.86004638671875</c:v>
                </c:pt>
                <c:pt idx="4">
                  <c:v>-4232.330078125</c:v>
                </c:pt>
                <c:pt idx="5">
                  <c:v>1062.0899658203125</c:v>
                </c:pt>
                <c:pt idx="6">
                  <c:v>61.339988708496094</c:v>
                </c:pt>
                <c:pt idx="7">
                  <c:v>2573.18994140625</c:v>
                </c:pt>
                <c:pt idx="8">
                  <c:v>10347.380859375</c:v>
                </c:pt>
                <c:pt idx="9">
                  <c:v>1003.239990234375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7619.98974609375</c:v>
                </c:pt>
                <c:pt idx="1">
                  <c:v>2488.2001953125</c:v>
                </c:pt>
                <c:pt idx="2">
                  <c:v>3738.6298828125</c:v>
                </c:pt>
                <c:pt idx="3">
                  <c:v>793.6099853515625</c:v>
                </c:pt>
                <c:pt idx="4">
                  <c:v>-4371.240234375</c:v>
                </c:pt>
                <c:pt idx="5">
                  <c:v>1054.469970703125</c:v>
                </c:pt>
                <c:pt idx="6">
                  <c:v>46.309989929199219</c:v>
                </c:pt>
                <c:pt idx="7">
                  <c:v>2545.300048828125</c:v>
                </c:pt>
                <c:pt idx="8">
                  <c:v>10347.310546875</c:v>
                </c:pt>
                <c:pt idx="9">
                  <c:v>1003.2099609375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-183.98974609375</c:v>
                </c:pt>
                <c:pt idx="1">
                  <c:v>-11.019775390625</c:v>
                </c:pt>
                <c:pt idx="2">
                  <c:v>-34.960205078125</c:v>
                </c:pt>
                <c:pt idx="3">
                  <c:v>-18.25006103515625</c:v>
                </c:pt>
                <c:pt idx="4">
                  <c:v>-138.91015625</c:v>
                </c:pt>
                <c:pt idx="5">
                  <c:v>-7.6199951171875</c:v>
                </c:pt>
                <c:pt idx="6">
                  <c:v>-15.029998779296875</c:v>
                </c:pt>
                <c:pt idx="7">
                  <c:v>-27.889892578125</c:v>
                </c:pt>
                <c:pt idx="8">
                  <c:v>-7.03125E-2</c:v>
                </c:pt>
                <c:pt idx="9">
                  <c:v>-3.0029296875E-2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1115.9600830078125</c:v>
                </c:pt>
                <c:pt idx="1">
                  <c:v>32.599998474121094</c:v>
                </c:pt>
                <c:pt idx="2">
                  <c:v>1307</c:v>
                </c:pt>
                <c:pt idx="3">
                  <c:v>514.27996826171875</c:v>
                </c:pt>
                <c:pt idx="4">
                  <c:v>373.989990234375</c:v>
                </c:pt>
                <c:pt idx="5">
                  <c:v>968.67999267578125</c:v>
                </c:pt>
                <c:pt idx="6">
                  <c:v>864.6199951171875</c:v>
                </c:pt>
                <c:pt idx="7">
                  <c:v>33.959999084472656</c:v>
                </c:pt>
                <c:pt idx="8">
                  <c:v>8.0900001525878906</c:v>
                </c:pt>
                <c:pt idx="9">
                  <c:v>1700.9599609375</c:v>
                </c:pt>
                <c:pt idx="10">
                  <c:v>706.8299560546875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1115.8800048828125</c:v>
                </c:pt>
                <c:pt idx="1">
                  <c:v>32.389999389648438</c:v>
                </c:pt>
                <c:pt idx="2">
                  <c:v>1302.820068359375</c:v>
                </c:pt>
                <c:pt idx="3">
                  <c:v>512.95001220703125</c:v>
                </c:pt>
                <c:pt idx="4">
                  <c:v>372.5</c:v>
                </c:pt>
                <c:pt idx="5">
                  <c:v>958</c:v>
                </c:pt>
                <c:pt idx="6">
                  <c:v>896.26995849609375</c:v>
                </c:pt>
                <c:pt idx="7">
                  <c:v>33.689998626708984</c:v>
                </c:pt>
                <c:pt idx="8">
                  <c:v>7.9900002479553223</c:v>
                </c:pt>
                <c:pt idx="9">
                  <c:v>1691.97998046875</c:v>
                </c:pt>
                <c:pt idx="10">
                  <c:v>702.58001708984375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-8.0078125E-2</c:v>
                </c:pt>
                <c:pt idx="1">
                  <c:v>-0.20999908447265625</c:v>
                </c:pt>
                <c:pt idx="2">
                  <c:v>-4.179931640625</c:v>
                </c:pt>
                <c:pt idx="3">
                  <c:v>-1.3299560546875</c:v>
                </c:pt>
                <c:pt idx="4">
                  <c:v>-1.489990234375</c:v>
                </c:pt>
                <c:pt idx="5">
                  <c:v>-10.67999267578125</c:v>
                </c:pt>
                <c:pt idx="6">
                  <c:v>31.64996337890625</c:v>
                </c:pt>
                <c:pt idx="7">
                  <c:v>-0.27000045776367188</c:v>
                </c:pt>
                <c:pt idx="8">
                  <c:v>-9.9999904632568359E-2</c:v>
                </c:pt>
                <c:pt idx="9">
                  <c:v>-8.97998046875</c:v>
                </c:pt>
                <c:pt idx="10">
                  <c:v>-4.24993896484375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3.5124696544747647E-2"/>
              <c:y val="0.2562220342291923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 * Area</a:t>
            </a:r>
            <a:r>
              <a:rPr lang="en-US" baseline="0"/>
              <a:t> Load] </a:t>
            </a:r>
            <a:r>
              <a:rPr lang="en-US"/>
              <a:t>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718.5999755859375</c:v>
                </c:pt>
                <c:pt idx="1">
                  <c:v>493.70001220703125</c:v>
                </c:pt>
                <c:pt idx="2">
                  <c:v>799.219970703125</c:v>
                </c:pt>
                <c:pt idx="3">
                  <c:v>314.239990234375</c:v>
                </c:pt>
                <c:pt idx="4">
                  <c:v>344.78997802734375</c:v>
                </c:pt>
                <c:pt idx="5">
                  <c:v>782.67999267578125</c:v>
                </c:pt>
                <c:pt idx="6">
                  <c:v>652.82000732421875</c:v>
                </c:pt>
                <c:pt idx="7">
                  <c:v>201.12001037597656</c:v>
                </c:pt>
                <c:pt idx="8">
                  <c:v>418.60000610351563</c:v>
                </c:pt>
                <c:pt idx="9">
                  <c:v>3772.619873046875</c:v>
                </c:pt>
                <c:pt idx="10">
                  <c:v>1532.75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717.3800048828125</c:v>
                </c:pt>
                <c:pt idx="1">
                  <c:v>492.70001220703125</c:v>
                </c:pt>
                <c:pt idx="2">
                  <c:v>797.30999755859375</c:v>
                </c:pt>
                <c:pt idx="3">
                  <c:v>313.510009765625</c:v>
                </c:pt>
                <c:pt idx="4">
                  <c:v>343.94000244140625</c:v>
                </c:pt>
                <c:pt idx="5">
                  <c:v>777.550048828125</c:v>
                </c:pt>
                <c:pt idx="6">
                  <c:v>648</c:v>
                </c:pt>
                <c:pt idx="7">
                  <c:v>199.95999145507813</c:v>
                </c:pt>
                <c:pt idx="8">
                  <c:v>416.1400146484375</c:v>
                </c:pt>
                <c:pt idx="9">
                  <c:v>3760.77001953125</c:v>
                </c:pt>
                <c:pt idx="10">
                  <c:v>1527.1201171875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-1.219970703125</c:v>
                </c:pt>
                <c:pt idx="1">
                  <c:v>-1</c:v>
                </c:pt>
                <c:pt idx="2">
                  <c:v>-1.90997314453125</c:v>
                </c:pt>
                <c:pt idx="3">
                  <c:v>-0.72998046875</c:v>
                </c:pt>
                <c:pt idx="4">
                  <c:v>-0.8499755859375</c:v>
                </c:pt>
                <c:pt idx="5">
                  <c:v>-5.12994384765625</c:v>
                </c:pt>
                <c:pt idx="6">
                  <c:v>-4.82000732421875</c:v>
                </c:pt>
                <c:pt idx="7">
                  <c:v>-1.1600189208984375</c:v>
                </c:pt>
                <c:pt idx="8">
                  <c:v>-2.459991455078125</c:v>
                </c:pt>
                <c:pt idx="9">
                  <c:v>-11.849853515625</c:v>
                </c:pt>
                <c:pt idx="10">
                  <c:v>-5.6298828125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7968769235410928E-2"/>
              <c:y val="0.3174041292018918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87.199996948242188</c:v>
                </c:pt>
                <c:pt idx="1">
                  <c:v>5.9999994933605194E-2</c:v>
                </c:pt>
                <c:pt idx="2">
                  <c:v>232.89999389648438</c:v>
                </c:pt>
                <c:pt idx="3">
                  <c:v>7.9999998211860657E-2</c:v>
                </c:pt>
                <c:pt idx="4">
                  <c:v>9.0000003576278687E-2</c:v>
                </c:pt>
                <c:pt idx="5">
                  <c:v>313.29998779296875</c:v>
                </c:pt>
                <c:pt idx="6">
                  <c:v>36.420001983642578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45.530002593994141</c:v>
                </c:pt>
                <c:pt idx="10">
                  <c:v>357.6400146484375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87.229995727539063</c:v>
                </c:pt>
                <c:pt idx="1">
                  <c:v>5.9999994933605194E-2</c:v>
                </c:pt>
                <c:pt idx="2">
                  <c:v>134.83000183105469</c:v>
                </c:pt>
                <c:pt idx="3">
                  <c:v>7.9999998211860657E-2</c:v>
                </c:pt>
                <c:pt idx="4">
                  <c:v>9.9999994039535522E-2</c:v>
                </c:pt>
                <c:pt idx="5">
                  <c:v>313.25</c:v>
                </c:pt>
                <c:pt idx="6">
                  <c:v>36.279998779296875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45.400001525878906</c:v>
                </c:pt>
                <c:pt idx="10">
                  <c:v>357.60000610351563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2.9998779296875E-2</c:v>
                </c:pt>
                <c:pt idx="1">
                  <c:v>0</c:v>
                </c:pt>
                <c:pt idx="2">
                  <c:v>-98.069992065429688</c:v>
                </c:pt>
                <c:pt idx="3">
                  <c:v>0</c:v>
                </c:pt>
                <c:pt idx="4">
                  <c:v>9.9999904632568359E-3</c:v>
                </c:pt>
                <c:pt idx="5">
                  <c:v>-4.998779296875E-2</c:v>
                </c:pt>
                <c:pt idx="6">
                  <c:v>-0.14000320434570313</c:v>
                </c:pt>
                <c:pt idx="7">
                  <c:v>0</c:v>
                </c:pt>
                <c:pt idx="8">
                  <c:v>0</c:v>
                </c:pt>
                <c:pt idx="9">
                  <c:v>-0.13000106811523438</c:v>
                </c:pt>
                <c:pt idx="10">
                  <c:v>-4.0008544921875E-2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52.213604452054852</c:v>
                </c:pt>
                <c:pt idx="1">
                  <c:v>54.906485502283402</c:v>
                </c:pt>
                <c:pt idx="2">
                  <c:v>56.409244520547901</c:v>
                </c:pt>
                <c:pt idx="3">
                  <c:v>53.462195890410911</c:v>
                </c:pt>
                <c:pt idx="4">
                  <c:v>56.947124657534225</c:v>
                </c:pt>
                <c:pt idx="5">
                  <c:v>73.047718607305612</c:v>
                </c:pt>
                <c:pt idx="6">
                  <c:v>71.941006050228509</c:v>
                </c:pt>
                <c:pt idx="7">
                  <c:v>73.081446803652724</c:v>
                </c:pt>
                <c:pt idx="8">
                  <c:v>73.216303767123406</c:v>
                </c:pt>
                <c:pt idx="9">
                  <c:v>74.906201598173723</c:v>
                </c:pt>
                <c:pt idx="10">
                  <c:v>76.431604337899302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52.136167579908673</c:v>
                </c:pt>
                <c:pt idx="1">
                  <c:v>54.808573401826557</c:v>
                </c:pt>
                <c:pt idx="2">
                  <c:v>56.292839041095988</c:v>
                </c:pt>
                <c:pt idx="3">
                  <c:v>53.354885388127848</c:v>
                </c:pt>
                <c:pt idx="4">
                  <c:v>56.805267123287422</c:v>
                </c:pt>
                <c:pt idx="5">
                  <c:v>72.636646461187254</c:v>
                </c:pt>
                <c:pt idx="6">
                  <c:v>71.494598173515925</c:v>
                </c:pt>
                <c:pt idx="7">
                  <c:v>72.692663926940398</c:v>
                </c:pt>
                <c:pt idx="8">
                  <c:v>72.832479908675936</c:v>
                </c:pt>
                <c:pt idx="9">
                  <c:v>74.681314269406187</c:v>
                </c:pt>
                <c:pt idx="10">
                  <c:v>76.171833675799405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-7.743687214617978E-2</c:v>
                </c:pt>
                <c:pt idx="1">
                  <c:v>-9.7912100456845508E-2</c:v>
                </c:pt>
                <c:pt idx="2">
                  <c:v>-0.11640547945191315</c:v>
                </c:pt>
                <c:pt idx="3">
                  <c:v>-0.10731050228306316</c:v>
                </c:pt>
                <c:pt idx="4">
                  <c:v>-0.14185753424680314</c:v>
                </c:pt>
                <c:pt idx="5">
                  <c:v>-0.4110721461183573</c:v>
                </c:pt>
                <c:pt idx="6">
                  <c:v>-0.44640787671258408</c:v>
                </c:pt>
                <c:pt idx="7">
                  <c:v>-0.3887828767123267</c:v>
                </c:pt>
                <c:pt idx="8">
                  <c:v>-0.38382385844747091</c:v>
                </c:pt>
                <c:pt idx="9">
                  <c:v>-0.22488732876753659</c:v>
                </c:pt>
                <c:pt idx="10">
                  <c:v>-0.2597706620998963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D 10fs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1200.4000244140625</c:v>
                </c:pt>
                <c:pt idx="1">
                  <c:v>226.30001831054688</c:v>
                </c:pt>
                <c:pt idx="2">
                  <c:v>940.83001708984375</c:v>
                </c:pt>
                <c:pt idx="3">
                  <c:v>69.139999389648438</c:v>
                </c:pt>
                <c:pt idx="4">
                  <c:v>89</c:v>
                </c:pt>
                <c:pt idx="5">
                  <c:v>773.8699951171875</c:v>
                </c:pt>
                <c:pt idx="6">
                  <c:v>642.1099853515625</c:v>
                </c:pt>
                <c:pt idx="7">
                  <c:v>1293.300048828125</c:v>
                </c:pt>
                <c:pt idx="8">
                  <c:v>0.67000001668930054</c:v>
                </c:pt>
                <c:pt idx="9">
                  <c:v>1908.1300048828125</c:v>
                </c:pt>
                <c:pt idx="10">
                  <c:v>3627.320068359375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D 12fspv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1205.7100830078125</c:v>
                </c:pt>
                <c:pt idx="1">
                  <c:v>226.03999328613281</c:v>
                </c:pt>
                <c:pt idx="2">
                  <c:v>926.69000244140625</c:v>
                </c:pt>
                <c:pt idx="3">
                  <c:v>69.479995727539063</c:v>
                </c:pt>
                <c:pt idx="4">
                  <c:v>89.349998474121094</c:v>
                </c:pt>
                <c:pt idx="5">
                  <c:v>773.22998046875</c:v>
                </c:pt>
                <c:pt idx="6">
                  <c:v>647.4200439453125</c:v>
                </c:pt>
                <c:pt idx="7">
                  <c:v>1293.300048828125</c:v>
                </c:pt>
                <c:pt idx="8">
                  <c:v>0.67000001668930054</c:v>
                </c:pt>
                <c:pt idx="9">
                  <c:v>1906.969970703125</c:v>
                </c:pt>
                <c:pt idx="10">
                  <c:v>3626.27001953125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5.31005859375</c:v>
                </c:pt>
                <c:pt idx="1">
                  <c:v>-0.2600250244140625</c:v>
                </c:pt>
                <c:pt idx="2">
                  <c:v>-14.1400146484375</c:v>
                </c:pt>
                <c:pt idx="3">
                  <c:v>0.339996337890625</c:v>
                </c:pt>
                <c:pt idx="4">
                  <c:v>0.34999847412109375</c:v>
                </c:pt>
                <c:pt idx="5">
                  <c:v>-0.6400146484375</c:v>
                </c:pt>
                <c:pt idx="6">
                  <c:v>5.31005859375</c:v>
                </c:pt>
                <c:pt idx="7">
                  <c:v>0</c:v>
                </c:pt>
                <c:pt idx="8">
                  <c:v>0</c:v>
                </c:pt>
                <c:pt idx="9">
                  <c:v>-1.1600341796875</c:v>
                </c:pt>
                <c:pt idx="10">
                  <c:v>-1.050048828125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zoomScale="90" zoomScaleNormal="90" workbookViewId="0">
      <selection activeCell="E19" sqref="E19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9.42578125" style="29" bestFit="1" customWidth="1"/>
    <col min="5" max="5" width="9.42578125" style="13" bestFit="1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48</v>
      </c>
      <c r="D5" s="7" t="s">
        <v>85</v>
      </c>
      <c r="E5" s="7" t="s">
        <v>86</v>
      </c>
      <c r="F5" s="7" t="s">
        <v>74</v>
      </c>
    </row>
    <row r="6" spans="3:6" ht="17.25" thickTop="1" x14ac:dyDescent="0.3">
      <c r="C6" s="1" t="s">
        <v>27</v>
      </c>
      <c r="D6" s="9">
        <v>27.789999008178711</v>
      </c>
      <c r="E6" s="26">
        <v>25.369998931884766</v>
      </c>
      <c r="F6" s="26">
        <f>E6-D6</f>
        <v>-2.4200000762939453</v>
      </c>
    </row>
    <row r="7" spans="3:6" x14ac:dyDescent="0.3">
      <c r="C7" s="1" t="s">
        <v>60</v>
      </c>
      <c r="D7" s="9">
        <v>13.049999237060547</v>
      </c>
      <c r="E7" s="26">
        <v>12</v>
      </c>
      <c r="F7" s="26">
        <f t="shared" ref="F7:F16" si="0">E7-D7</f>
        <v>-1.0499992370605469</v>
      </c>
    </row>
    <row r="8" spans="3:6" x14ac:dyDescent="0.3">
      <c r="C8" s="1" t="s">
        <v>28</v>
      </c>
      <c r="D8" s="9">
        <v>22.350000381469727</v>
      </c>
      <c r="E8" s="26">
        <v>20.739999771118164</v>
      </c>
      <c r="F8" s="26">
        <f t="shared" si="0"/>
        <v>-1.6100006103515625</v>
      </c>
    </row>
    <row r="9" spans="3:6" x14ac:dyDescent="0.3">
      <c r="C9" s="1" t="s">
        <v>29</v>
      </c>
      <c r="D9" s="9">
        <v>1.0499999523162842</v>
      </c>
      <c r="E9" s="26">
        <v>1.0299999713897705</v>
      </c>
      <c r="F9" s="26">
        <f t="shared" si="0"/>
        <v>-1.9999980926513672E-2</v>
      </c>
    </row>
    <row r="10" spans="3:6" x14ac:dyDescent="0.3">
      <c r="C10" s="1" t="s">
        <v>30</v>
      </c>
      <c r="D10" s="9">
        <v>8.3400001525878906</v>
      </c>
      <c r="E10" s="26">
        <v>7.9700002670288086</v>
      </c>
      <c r="F10" s="26">
        <f t="shared" si="0"/>
        <v>-0.36999988555908203</v>
      </c>
    </row>
    <row r="11" spans="3:6" x14ac:dyDescent="0.3">
      <c r="C11" s="1" t="s">
        <v>31</v>
      </c>
      <c r="D11" s="9">
        <v>149.10000610351563</v>
      </c>
      <c r="E11" s="26">
        <v>145.33999633789063</v>
      </c>
      <c r="F11" s="26">
        <f t="shared" si="0"/>
        <v>-3.760009765625</v>
      </c>
    </row>
    <row r="12" spans="3:6" x14ac:dyDescent="0.3">
      <c r="C12" s="1" t="s">
        <v>32</v>
      </c>
      <c r="D12" s="9">
        <v>100.85000610351563</v>
      </c>
      <c r="E12" s="26">
        <v>98.30999755859375</v>
      </c>
      <c r="F12" s="26">
        <f t="shared" si="0"/>
        <v>-2.540008544921875</v>
      </c>
    </row>
    <row r="13" spans="3:6" x14ac:dyDescent="0.3">
      <c r="C13" s="1" t="s">
        <v>33</v>
      </c>
      <c r="D13" s="9">
        <v>34.990001678466797</v>
      </c>
      <c r="E13" s="26">
        <v>34.310001373291016</v>
      </c>
      <c r="F13" s="26">
        <f t="shared" si="0"/>
        <v>-0.68000030517578125</v>
      </c>
    </row>
    <row r="14" spans="3:6" x14ac:dyDescent="0.3">
      <c r="C14" s="1" t="s">
        <v>34</v>
      </c>
      <c r="D14" s="9">
        <v>67.260002136230469</v>
      </c>
      <c r="E14" s="26">
        <v>65.94000244140625</v>
      </c>
      <c r="F14" s="26">
        <f t="shared" si="0"/>
        <v>-1.3199996948242188</v>
      </c>
    </row>
    <row r="15" spans="3:6" x14ac:dyDescent="0.3">
      <c r="C15" s="1" t="s">
        <v>35</v>
      </c>
      <c r="D15" s="9">
        <v>667.97998046875</v>
      </c>
      <c r="E15" s="26">
        <v>666.19000244140625</v>
      </c>
      <c r="F15" s="26">
        <f t="shared" si="0"/>
        <v>-1.78997802734375</v>
      </c>
    </row>
    <row r="16" spans="3:6" ht="17.25" thickBot="1" x14ac:dyDescent="0.35">
      <c r="C16" s="1" t="s">
        <v>36</v>
      </c>
      <c r="D16" s="9">
        <v>299.85000610351563</v>
      </c>
      <c r="E16" s="26">
        <v>298.0999755859375</v>
      </c>
      <c r="F16" s="26">
        <f t="shared" si="0"/>
        <v>-1.750030517578125</v>
      </c>
    </row>
    <row r="17" spans="3:6" ht="18" thickTop="1" thickBot="1" x14ac:dyDescent="0.3">
      <c r="C17" s="19" t="s">
        <v>37</v>
      </c>
      <c r="D17" s="7">
        <f t="shared" ref="D17:F17" si="1">SUM(D6:D16)</f>
        <v>1392.6100013256073</v>
      </c>
      <c r="E17" s="7">
        <f t="shared" si="1"/>
        <v>1375.2999746799469</v>
      </c>
      <c r="F17" s="31">
        <f t="shared" si="1"/>
        <v>-17.3100266456604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52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69</v>
      </c>
      <c r="D24" s="7" t="str">
        <f>$D$5</f>
        <v>D 10fs</v>
      </c>
      <c r="E24" s="7" t="str">
        <f>$E$5</f>
        <v>D 12fspv</v>
      </c>
      <c r="F24" s="7" t="s">
        <v>74</v>
      </c>
    </row>
    <row r="25" spans="3:6" ht="17.25" thickTop="1" x14ac:dyDescent="0.3">
      <c r="C25" s="1" t="s">
        <v>27</v>
      </c>
      <c r="D25" s="9">
        <v>22.05000114440918</v>
      </c>
      <c r="E25" s="26">
        <v>22.690000534057617</v>
      </c>
      <c r="F25" s="26">
        <f>E25-D25</f>
        <v>0.6399993896484375</v>
      </c>
    </row>
    <row r="26" spans="3:6" x14ac:dyDescent="0.3">
      <c r="C26" s="1" t="s">
        <v>60</v>
      </c>
      <c r="D26" s="9">
        <v>3.6299998760223389</v>
      </c>
      <c r="E26" s="26">
        <v>3.6499998569488525</v>
      </c>
      <c r="F26" s="26">
        <f t="shared" ref="F26:F43" si="2">E26-D26</f>
        <v>1.9999980926513672E-2</v>
      </c>
    </row>
    <row r="27" spans="3:6" x14ac:dyDescent="0.3">
      <c r="C27" s="1" t="s">
        <v>28</v>
      </c>
      <c r="D27" s="9">
        <v>324.74002075195313</v>
      </c>
      <c r="E27" s="26">
        <v>320.66000366210938</v>
      </c>
      <c r="F27" s="26">
        <f t="shared" si="2"/>
        <v>-4.08001708984375</v>
      </c>
    </row>
    <row r="28" spans="3:6" x14ac:dyDescent="0.3">
      <c r="C28" s="1" t="s">
        <v>29</v>
      </c>
      <c r="D28" s="9">
        <v>4.429999828338623</v>
      </c>
      <c r="E28" s="26">
        <v>4.6499996185302734</v>
      </c>
      <c r="F28" s="26">
        <f t="shared" si="2"/>
        <v>0.21999979019165039</v>
      </c>
    </row>
    <row r="29" spans="3:6" x14ac:dyDescent="0.3">
      <c r="C29" s="1" t="s">
        <v>30</v>
      </c>
      <c r="D29" s="9">
        <v>5.6500000953674316</v>
      </c>
      <c r="E29" s="26">
        <v>5.9800000190734863</v>
      </c>
      <c r="F29" s="26">
        <f t="shared" si="2"/>
        <v>0.32999992370605469</v>
      </c>
    </row>
    <row r="30" spans="3:6" x14ac:dyDescent="0.3">
      <c r="C30" s="1" t="s">
        <v>31</v>
      </c>
      <c r="D30" s="9">
        <v>671.15997314453125</v>
      </c>
      <c r="E30" s="26">
        <v>670.64996337890625</v>
      </c>
      <c r="F30" s="26">
        <f t="shared" si="2"/>
        <v>-0.510009765625</v>
      </c>
    </row>
    <row r="31" spans="3:6" x14ac:dyDescent="0.3">
      <c r="C31" s="1" t="s">
        <v>32</v>
      </c>
      <c r="D31" s="9">
        <v>675.26995849609375</v>
      </c>
      <c r="E31" s="26">
        <v>670.469970703125</v>
      </c>
      <c r="F31" s="26">
        <f t="shared" si="2"/>
        <v>-4.79998779296875</v>
      </c>
    </row>
    <row r="32" spans="3:6" x14ac:dyDescent="0.3">
      <c r="C32" s="1" t="s">
        <v>33</v>
      </c>
      <c r="D32" s="9">
        <v>7.6200003623962402</v>
      </c>
      <c r="E32" s="26">
        <v>7.6100001335144043</v>
      </c>
      <c r="F32" s="26">
        <f t="shared" si="2"/>
        <v>-1.0000228881835938E-2</v>
      </c>
    </row>
    <row r="33" spans="3:6" x14ac:dyDescent="0.3">
      <c r="C33" s="1" t="s">
        <v>34</v>
      </c>
      <c r="D33" s="9">
        <v>0.2800000011920929</v>
      </c>
      <c r="E33" s="26">
        <v>0.2800000011920929</v>
      </c>
      <c r="F33" s="26">
        <f t="shared" si="2"/>
        <v>0</v>
      </c>
    </row>
    <row r="34" spans="3:6" x14ac:dyDescent="0.3">
      <c r="C34" s="1" t="s">
        <v>35</v>
      </c>
      <c r="D34" s="9">
        <v>1737.580078125</v>
      </c>
      <c r="E34" s="26">
        <v>1732.7200927734375</v>
      </c>
      <c r="F34" s="26">
        <f t="shared" si="2"/>
        <v>-4.8599853515625</v>
      </c>
    </row>
    <row r="35" spans="3:6" ht="17.25" thickBot="1" x14ac:dyDescent="0.35">
      <c r="C35" s="1" t="s">
        <v>36</v>
      </c>
      <c r="D35" s="9">
        <v>471.10003662109375</v>
      </c>
      <c r="E35" s="26">
        <v>470.04998779296875</v>
      </c>
      <c r="F35" s="26">
        <f t="shared" si="2"/>
        <v>-1.050048828125</v>
      </c>
    </row>
    <row r="36" spans="3:6" ht="18" thickTop="1" thickBot="1" x14ac:dyDescent="0.3">
      <c r="C36" s="19" t="s">
        <v>37</v>
      </c>
      <c r="D36" s="10">
        <v>3923.510009765625</v>
      </c>
      <c r="E36" s="10">
        <v>3909.409912109375</v>
      </c>
      <c r="F36" s="10">
        <f t="shared" si="2"/>
        <v>-14.10009765625</v>
      </c>
    </row>
    <row r="37" spans="3:6" ht="17.25" thickTop="1" x14ac:dyDescent="0.3">
      <c r="C37" s="1" t="s">
        <v>24</v>
      </c>
      <c r="D37" s="9">
        <v>1558.840087890625</v>
      </c>
      <c r="E37" s="26">
        <v>1546.8299560546875</v>
      </c>
      <c r="F37" s="26">
        <f t="shared" si="2"/>
        <v>-12.0101318359375</v>
      </c>
    </row>
    <row r="38" spans="3:6" ht="17.25" thickBot="1" x14ac:dyDescent="0.35">
      <c r="C38" s="1" t="s">
        <v>25</v>
      </c>
      <c r="D38" s="9">
        <v>394.77999877929688</v>
      </c>
      <c r="E38" s="26">
        <v>404.5999755859375</v>
      </c>
      <c r="F38" s="26">
        <f t="shared" si="2"/>
        <v>9.819976806640625</v>
      </c>
    </row>
    <row r="39" spans="3:6" ht="18" thickTop="1" thickBot="1" x14ac:dyDescent="0.3">
      <c r="C39" s="19" t="s">
        <v>26</v>
      </c>
      <c r="D39" s="10">
        <v>5087.56982421875</v>
      </c>
      <c r="E39" s="10">
        <v>5051.64013671875</v>
      </c>
      <c r="F39" s="10">
        <f t="shared" si="2"/>
        <v>-35.9296875</v>
      </c>
    </row>
    <row r="40" spans="3:6" ht="17.25" thickTop="1" x14ac:dyDescent="0.3">
      <c r="C40" s="1" t="s">
        <v>75</v>
      </c>
      <c r="D40" s="9">
        <v>1768.010009765625</v>
      </c>
      <c r="E40" s="26">
        <v>1766.530029296875</v>
      </c>
      <c r="F40" s="26">
        <f t="shared" si="2"/>
        <v>-1.47998046875</v>
      </c>
    </row>
    <row r="41" spans="3:6" x14ac:dyDescent="0.3">
      <c r="C41" s="1" t="s">
        <v>76</v>
      </c>
      <c r="D41" s="9">
        <v>24909.73046875</v>
      </c>
      <c r="E41" s="26">
        <v>24911.12109375</v>
      </c>
      <c r="F41" s="26">
        <f t="shared" si="2"/>
        <v>1.390625</v>
      </c>
    </row>
    <row r="42" spans="3:6" ht="17.25" thickBot="1" x14ac:dyDescent="0.35">
      <c r="C42" s="1" t="s">
        <v>77</v>
      </c>
      <c r="D42" s="9">
        <v>3698.41015625</v>
      </c>
      <c r="E42" s="26">
        <v>3689.699951171875</v>
      </c>
      <c r="F42" s="26">
        <f t="shared" si="2"/>
        <v>-8.710205078125</v>
      </c>
    </row>
    <row r="43" spans="3:6" ht="18" thickTop="1" thickBot="1" x14ac:dyDescent="0.3">
      <c r="C43" s="19" t="s">
        <v>38</v>
      </c>
      <c r="D43" s="11">
        <f>D36+D40+D41+D42</f>
        <v>34299.66064453125</v>
      </c>
      <c r="E43" s="11">
        <f>E36+E40+E41+E42</f>
        <v>34276.760986328125</v>
      </c>
      <c r="F43" s="11">
        <f t="shared" si="2"/>
        <v>-22.899658203125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53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D 10fs</v>
      </c>
      <c r="E48" s="7" t="str">
        <f>$E$5</f>
        <v>D 12fspv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21531.640625</v>
      </c>
      <c r="E49" s="9">
        <v>21545.66015625</v>
      </c>
      <c r="F49" s="9">
        <f>E49-D49</f>
        <v>14.01953125</v>
      </c>
    </row>
    <row r="50" spans="3:6" s="5" customFormat="1" x14ac:dyDescent="0.25">
      <c r="C50" s="1" t="s">
        <v>60</v>
      </c>
      <c r="D50" s="9">
        <v>534.20001220703125</v>
      </c>
      <c r="E50" s="9">
        <v>534.1300048828125</v>
      </c>
      <c r="F50" s="9">
        <f t="shared" ref="F50:F65" si="3">E50-D50</f>
        <v>-7.000732421875E-2</v>
      </c>
    </row>
    <row r="51" spans="3:6" s="5" customFormat="1" x14ac:dyDescent="0.25">
      <c r="C51" s="1" t="s">
        <v>28</v>
      </c>
      <c r="D51" s="9">
        <v>23917.451171875</v>
      </c>
      <c r="E51" s="9">
        <v>23891.240234375</v>
      </c>
      <c r="F51" s="9">
        <f t="shared" si="3"/>
        <v>-26.2109375</v>
      </c>
    </row>
    <row r="52" spans="3:6" s="5" customFormat="1" x14ac:dyDescent="0.25">
      <c r="C52" s="1" t="s">
        <v>29</v>
      </c>
      <c r="D52" s="9">
        <v>9904.5302734375</v>
      </c>
      <c r="E52" s="9">
        <v>9906.19921875</v>
      </c>
      <c r="F52" s="9">
        <f t="shared" si="3"/>
        <v>1.6689453125</v>
      </c>
    </row>
    <row r="53" spans="3:6" s="5" customFormat="1" x14ac:dyDescent="0.25">
      <c r="C53" s="1" t="s">
        <v>30</v>
      </c>
      <c r="D53" s="9">
        <v>6897.35009765625</v>
      </c>
      <c r="E53" s="9">
        <v>6898.240234375</v>
      </c>
      <c r="F53" s="9">
        <f t="shared" si="3"/>
        <v>0.89013671875</v>
      </c>
    </row>
    <row r="54" spans="3:6" s="5" customFormat="1" x14ac:dyDescent="0.25">
      <c r="C54" s="1" t="s">
        <v>31</v>
      </c>
      <c r="D54" s="9">
        <v>12726.5595703125</v>
      </c>
      <c r="E54" s="9">
        <v>12689.990234375</v>
      </c>
      <c r="F54" s="9">
        <f t="shared" si="3"/>
        <v>-36.5693359375</v>
      </c>
    </row>
    <row r="55" spans="3:6" s="5" customFormat="1" x14ac:dyDescent="0.25">
      <c r="C55" s="1" t="s">
        <v>32</v>
      </c>
      <c r="D55" s="9">
        <v>11558.5498046875</v>
      </c>
      <c r="E55" s="9">
        <v>12131.6103515625</v>
      </c>
      <c r="F55" s="9">
        <f t="shared" si="3"/>
        <v>573.060546875</v>
      </c>
    </row>
    <row r="56" spans="3:6" s="5" customFormat="1" x14ac:dyDescent="0.25">
      <c r="C56" s="1" t="s">
        <v>33</v>
      </c>
      <c r="D56" s="9">
        <v>467.13998413085938</v>
      </c>
      <c r="E56" s="9">
        <v>467.07000732421875</v>
      </c>
      <c r="F56" s="9">
        <f t="shared" si="3"/>
        <v>-6.9976806640625E-2</v>
      </c>
    </row>
    <row r="57" spans="3:6" s="5" customFormat="1" x14ac:dyDescent="0.25">
      <c r="C57" s="1" t="s">
        <v>34</v>
      </c>
      <c r="D57" s="9">
        <v>112.21000671386719</v>
      </c>
      <c r="E57" s="9">
        <v>112.12000274658203</v>
      </c>
      <c r="F57" s="9">
        <f t="shared" si="3"/>
        <v>-9.000396728515625E-2</v>
      </c>
    </row>
    <row r="58" spans="3:6" s="5" customFormat="1" x14ac:dyDescent="0.25">
      <c r="C58" s="1" t="s">
        <v>35</v>
      </c>
      <c r="D58" s="9">
        <v>21514.51953125</v>
      </c>
      <c r="E58" s="9">
        <v>21437.330078125</v>
      </c>
      <c r="F58" s="9">
        <f t="shared" si="3"/>
        <v>-77.189453125</v>
      </c>
    </row>
    <row r="59" spans="3:6" s="5" customFormat="1" ht="17.25" thickBot="1" x14ac:dyDescent="0.3">
      <c r="C59" s="1" t="s">
        <v>36</v>
      </c>
      <c r="D59" s="9">
        <v>8927.73046875</v>
      </c>
      <c r="E59" s="9">
        <v>8912.490234375</v>
      </c>
      <c r="F59" s="9">
        <f t="shared" si="3"/>
        <v>-15.240234375</v>
      </c>
    </row>
    <row r="60" spans="3:6" s="5" customFormat="1" ht="18" thickTop="1" thickBot="1" x14ac:dyDescent="0.3">
      <c r="C60" s="14" t="s">
        <v>37</v>
      </c>
      <c r="D60" s="10">
        <v>118091.875</v>
      </c>
      <c r="E60" s="10">
        <v>118526.078125</v>
      </c>
      <c r="F60" s="10">
        <f t="shared" si="3"/>
        <v>434.203125</v>
      </c>
    </row>
    <row r="61" spans="3:6" s="5" customFormat="1" ht="17.25" thickTop="1" x14ac:dyDescent="0.25">
      <c r="C61" s="15" t="s">
        <v>4</v>
      </c>
      <c r="D61" s="9">
        <v>141100.359375</v>
      </c>
      <c r="E61" s="24">
        <v>141070.25</v>
      </c>
      <c r="F61" s="24">
        <f t="shared" si="3"/>
        <v>-30.109375</v>
      </c>
    </row>
    <row r="62" spans="3:6" s="5" customFormat="1" x14ac:dyDescent="0.25">
      <c r="C62" s="15" t="s">
        <v>5</v>
      </c>
      <c r="D62" s="9">
        <v>839939.5625</v>
      </c>
      <c r="E62" s="24">
        <v>839670.375</v>
      </c>
      <c r="F62" s="24">
        <f t="shared" si="3"/>
        <v>-269.1875</v>
      </c>
    </row>
    <row r="63" spans="3:6" s="5" customFormat="1" x14ac:dyDescent="0.25">
      <c r="C63" s="15" t="s">
        <v>6</v>
      </c>
      <c r="D63" s="9">
        <v>97822.09375</v>
      </c>
      <c r="E63" s="24">
        <v>97657.640625</v>
      </c>
      <c r="F63" s="24">
        <f t="shared" si="3"/>
        <v>-164.453125</v>
      </c>
    </row>
    <row r="64" spans="3:6" s="5" customFormat="1" ht="17.25" thickBot="1" x14ac:dyDescent="0.3">
      <c r="C64" s="15" t="s">
        <v>39</v>
      </c>
      <c r="D64" s="9">
        <v>25985.44921875</v>
      </c>
      <c r="E64" s="24">
        <v>25985.359375</v>
      </c>
      <c r="F64" s="24">
        <f t="shared" si="3"/>
        <v>-8.984375E-2</v>
      </c>
    </row>
    <row r="65" spans="1:6" s="5" customFormat="1" ht="18" thickTop="1" thickBot="1" x14ac:dyDescent="0.3">
      <c r="C65" s="14" t="s">
        <v>38</v>
      </c>
      <c r="D65" s="11">
        <f>SUM(D60:D64)</f>
        <v>1222939.33984375</v>
      </c>
      <c r="E65" s="11">
        <f>SUM(E60:E64)</f>
        <v>1222909.703125</v>
      </c>
      <c r="F65" s="11">
        <f t="shared" si="3"/>
        <v>-29.63671875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D 10fs</v>
      </c>
      <c r="E71" s="7" t="str">
        <f>$E$5</f>
        <v>D 12fspv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7803.9794921875</v>
      </c>
      <c r="E72" s="9">
        <v>7619.98974609375</v>
      </c>
      <c r="F72" s="9">
        <f>E72-D72</f>
        <v>-183.98974609375</v>
      </c>
    </row>
    <row r="73" spans="1:6" s="5" customFormat="1" x14ac:dyDescent="0.25">
      <c r="A73" s="4"/>
      <c r="C73" s="1" t="s">
        <v>22</v>
      </c>
      <c r="D73" s="9">
        <v>2499.219970703125</v>
      </c>
      <c r="E73" s="9">
        <v>2488.2001953125</v>
      </c>
      <c r="F73" s="9">
        <f t="shared" ref="F73:F82" si="4">E73-D73</f>
        <v>-11.019775390625</v>
      </c>
    </row>
    <row r="74" spans="1:6" s="5" customFormat="1" x14ac:dyDescent="0.25">
      <c r="A74" s="4"/>
      <c r="C74" s="1" t="s">
        <v>17</v>
      </c>
      <c r="D74" s="9">
        <v>3773.590087890625</v>
      </c>
      <c r="E74" s="9">
        <v>3738.6298828125</v>
      </c>
      <c r="F74" s="9">
        <f t="shared" si="4"/>
        <v>-34.960205078125</v>
      </c>
    </row>
    <row r="75" spans="1:6" s="5" customFormat="1" x14ac:dyDescent="0.25">
      <c r="A75" s="4"/>
      <c r="C75" s="1" t="s">
        <v>3</v>
      </c>
      <c r="D75" s="9">
        <v>811.86004638671875</v>
      </c>
      <c r="E75" s="9">
        <v>793.6099853515625</v>
      </c>
      <c r="F75" s="9">
        <f t="shared" si="4"/>
        <v>-18.25006103515625</v>
      </c>
    </row>
    <row r="76" spans="1:6" s="5" customFormat="1" x14ac:dyDescent="0.25">
      <c r="A76" s="4"/>
      <c r="C76" s="1" t="s">
        <v>23</v>
      </c>
      <c r="D76" s="9">
        <v>-4232.330078125</v>
      </c>
      <c r="E76" s="9">
        <v>-4371.240234375</v>
      </c>
      <c r="F76" s="9">
        <f t="shared" si="4"/>
        <v>-138.91015625</v>
      </c>
    </row>
    <row r="77" spans="1:6" s="5" customFormat="1" x14ac:dyDescent="0.25">
      <c r="A77" s="4"/>
      <c r="C77" s="1" t="s">
        <v>18</v>
      </c>
      <c r="D77" s="9">
        <v>1062.0899658203125</v>
      </c>
      <c r="E77" s="9">
        <v>1054.469970703125</v>
      </c>
      <c r="F77" s="9">
        <f t="shared" si="4"/>
        <v>-7.6199951171875</v>
      </c>
    </row>
    <row r="78" spans="1:6" s="5" customFormat="1" x14ac:dyDescent="0.25">
      <c r="A78" s="4"/>
      <c r="C78" s="1" t="s">
        <v>40</v>
      </c>
      <c r="D78" s="9">
        <v>61.339988708496094</v>
      </c>
      <c r="E78" s="9">
        <v>46.309989929199219</v>
      </c>
      <c r="F78" s="9">
        <f t="shared" si="4"/>
        <v>-15.029998779296875</v>
      </c>
    </row>
    <row r="79" spans="1:6" s="5" customFormat="1" x14ac:dyDescent="0.25">
      <c r="A79" s="4"/>
      <c r="C79" s="1" t="s">
        <v>19</v>
      </c>
      <c r="D79" s="9">
        <v>2573.18994140625</v>
      </c>
      <c r="E79" s="9">
        <v>2545.300048828125</v>
      </c>
      <c r="F79" s="9">
        <f t="shared" si="4"/>
        <v>-27.889892578125</v>
      </c>
    </row>
    <row r="80" spans="1:6" s="5" customFormat="1" x14ac:dyDescent="0.25">
      <c r="A80" s="4"/>
      <c r="C80" s="1" t="s">
        <v>20</v>
      </c>
      <c r="D80" s="9">
        <v>10347.380859375</v>
      </c>
      <c r="E80" s="9">
        <v>10347.310546875</v>
      </c>
      <c r="F80" s="9">
        <f t="shared" si="4"/>
        <v>-7.03125E-2</v>
      </c>
    </row>
    <row r="81" spans="1:6" s="5" customFormat="1" ht="17.25" thickBot="1" x14ac:dyDescent="0.3">
      <c r="A81" s="4"/>
      <c r="C81" s="1" t="s">
        <v>21</v>
      </c>
      <c r="D81" s="9">
        <v>1003.239990234375</v>
      </c>
      <c r="E81" s="9">
        <v>1003.2099609375</v>
      </c>
      <c r="F81" s="9">
        <f t="shared" si="4"/>
        <v>-3.0029296875E-2</v>
      </c>
    </row>
    <row r="82" spans="1:6" s="5" customFormat="1" ht="18" thickTop="1" thickBot="1" x14ac:dyDescent="0.3">
      <c r="A82" s="4"/>
      <c r="C82" s="19" t="s">
        <v>7</v>
      </c>
      <c r="D82" s="10">
        <v>25703.560546875</v>
      </c>
      <c r="E82" s="10">
        <v>25265.791015625</v>
      </c>
      <c r="F82" s="10">
        <f t="shared" si="4"/>
        <v>-437.76953125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D 10fs</v>
      </c>
      <c r="E90" s="7" t="str">
        <f>$E$5</f>
        <v>D 12fspv</v>
      </c>
      <c r="F90" s="7" t="s">
        <v>74</v>
      </c>
    </row>
    <row r="91" spans="1:6" s="5" customFormat="1" ht="17.25" thickTop="1" x14ac:dyDescent="0.25">
      <c r="C91" s="1" t="s">
        <v>27</v>
      </c>
      <c r="D91" s="9">
        <v>1115.9600830078125</v>
      </c>
      <c r="E91" s="9">
        <v>1115.8800048828125</v>
      </c>
      <c r="F91" s="9">
        <f>E91-D91</f>
        <v>-8.0078125E-2</v>
      </c>
    </row>
    <row r="92" spans="1:6" s="5" customFormat="1" x14ac:dyDescent="0.25">
      <c r="C92" s="1" t="s">
        <v>60</v>
      </c>
      <c r="D92" s="9">
        <v>32.599998474121094</v>
      </c>
      <c r="E92" s="9">
        <v>32.389999389648438</v>
      </c>
      <c r="F92" s="9">
        <f t="shared" ref="F92:F102" si="5">E92-D92</f>
        <v>-0.20999908447265625</v>
      </c>
    </row>
    <row r="93" spans="1:6" s="5" customFormat="1" x14ac:dyDescent="0.25">
      <c r="C93" s="1" t="s">
        <v>28</v>
      </c>
      <c r="D93" s="9">
        <v>1307</v>
      </c>
      <c r="E93" s="9">
        <v>1302.820068359375</v>
      </c>
      <c r="F93" s="9">
        <f t="shared" si="5"/>
        <v>-4.179931640625</v>
      </c>
    </row>
    <row r="94" spans="1:6" s="5" customFormat="1" x14ac:dyDescent="0.25">
      <c r="C94" s="1" t="s">
        <v>29</v>
      </c>
      <c r="D94" s="9">
        <v>514.27996826171875</v>
      </c>
      <c r="E94" s="9">
        <v>512.95001220703125</v>
      </c>
      <c r="F94" s="9">
        <f t="shared" si="5"/>
        <v>-1.3299560546875</v>
      </c>
    </row>
    <row r="95" spans="1:6" s="5" customFormat="1" x14ac:dyDescent="0.25">
      <c r="C95" s="1" t="s">
        <v>30</v>
      </c>
      <c r="D95" s="9">
        <v>373.989990234375</v>
      </c>
      <c r="E95" s="9">
        <v>372.5</v>
      </c>
      <c r="F95" s="9">
        <f t="shared" si="5"/>
        <v>-1.489990234375</v>
      </c>
    </row>
    <row r="96" spans="1:6" s="5" customFormat="1" x14ac:dyDescent="0.25">
      <c r="C96" s="1" t="s">
        <v>31</v>
      </c>
      <c r="D96" s="9">
        <v>968.67999267578125</v>
      </c>
      <c r="E96" s="9">
        <v>958</v>
      </c>
      <c r="F96" s="9">
        <f t="shared" si="5"/>
        <v>-10.67999267578125</v>
      </c>
    </row>
    <row r="97" spans="3:6" s="5" customFormat="1" x14ac:dyDescent="0.25">
      <c r="C97" s="1" t="s">
        <v>32</v>
      </c>
      <c r="D97" s="9">
        <v>864.6199951171875</v>
      </c>
      <c r="E97" s="9">
        <v>896.26995849609375</v>
      </c>
      <c r="F97" s="9">
        <f t="shared" si="5"/>
        <v>31.64996337890625</v>
      </c>
    </row>
    <row r="98" spans="3:6" s="5" customFormat="1" x14ac:dyDescent="0.25">
      <c r="C98" s="1" t="s">
        <v>33</v>
      </c>
      <c r="D98" s="9">
        <v>33.959999084472656</v>
      </c>
      <c r="E98" s="9">
        <v>33.689998626708984</v>
      </c>
      <c r="F98" s="9">
        <f t="shared" si="5"/>
        <v>-0.27000045776367188</v>
      </c>
    </row>
    <row r="99" spans="3:6" s="5" customFormat="1" x14ac:dyDescent="0.25">
      <c r="C99" s="1" t="s">
        <v>34</v>
      </c>
      <c r="D99" s="9">
        <v>8.0900001525878906</v>
      </c>
      <c r="E99" s="9">
        <v>7.9900002479553223</v>
      </c>
      <c r="F99" s="9">
        <f t="shared" si="5"/>
        <v>-9.9999904632568359E-2</v>
      </c>
    </row>
    <row r="100" spans="3:6" s="5" customFormat="1" x14ac:dyDescent="0.25">
      <c r="C100" s="1" t="s">
        <v>35</v>
      </c>
      <c r="D100" s="9">
        <v>1700.9599609375</v>
      </c>
      <c r="E100" s="9">
        <v>1691.97998046875</v>
      </c>
      <c r="F100" s="9">
        <f t="shared" si="5"/>
        <v>-8.97998046875</v>
      </c>
    </row>
    <row r="101" spans="3:6" s="5" customFormat="1" ht="17.25" thickBot="1" x14ac:dyDescent="0.3">
      <c r="C101" s="1" t="s">
        <v>36</v>
      </c>
      <c r="D101" s="9">
        <v>706.8299560546875</v>
      </c>
      <c r="E101" s="9">
        <v>702.58001708984375</v>
      </c>
      <c r="F101" s="9">
        <f t="shared" si="5"/>
        <v>-4.24993896484375</v>
      </c>
    </row>
    <row r="102" spans="3:6" s="5" customFormat="1" ht="18" thickTop="1" thickBot="1" x14ac:dyDescent="0.3">
      <c r="C102" s="19" t="s">
        <v>37</v>
      </c>
      <c r="D102" s="11">
        <v>7626.97021484375</v>
      </c>
      <c r="E102" s="11">
        <v>7627.0498046875</v>
      </c>
      <c r="F102" s="10">
        <f t="shared" si="5"/>
        <v>7.958984375E-2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D 10fs</v>
      </c>
      <c r="E111" s="7" t="str">
        <f>$E$5</f>
        <v>D 12fspv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718.5999755859375</v>
      </c>
      <c r="E112" s="9">
        <v>717.3800048828125</v>
      </c>
      <c r="F112" s="9">
        <f>E112-D112</f>
        <v>-1.219970703125</v>
      </c>
    </row>
    <row r="113" spans="3:6" s="5" customFormat="1" x14ac:dyDescent="0.25">
      <c r="C113" s="1" t="s">
        <v>60</v>
      </c>
      <c r="D113" s="9">
        <v>493.70001220703125</v>
      </c>
      <c r="E113" s="9">
        <v>492.70001220703125</v>
      </c>
      <c r="F113" s="9">
        <f t="shared" ref="F113:F123" si="6">E113-D113</f>
        <v>-1</v>
      </c>
    </row>
    <row r="114" spans="3:6" s="5" customFormat="1" x14ac:dyDescent="0.25">
      <c r="C114" s="1" t="s">
        <v>28</v>
      </c>
      <c r="D114" s="9">
        <v>799.219970703125</v>
      </c>
      <c r="E114" s="9">
        <v>797.30999755859375</v>
      </c>
      <c r="F114" s="9">
        <f t="shared" si="6"/>
        <v>-1.90997314453125</v>
      </c>
    </row>
    <row r="115" spans="3:6" s="5" customFormat="1" x14ac:dyDescent="0.25">
      <c r="C115" s="1" t="s">
        <v>29</v>
      </c>
      <c r="D115" s="9">
        <v>314.239990234375</v>
      </c>
      <c r="E115" s="9">
        <v>313.510009765625</v>
      </c>
      <c r="F115" s="9">
        <f t="shared" si="6"/>
        <v>-0.72998046875</v>
      </c>
    </row>
    <row r="116" spans="3:6" s="5" customFormat="1" x14ac:dyDescent="0.25">
      <c r="C116" s="1" t="s">
        <v>30</v>
      </c>
      <c r="D116" s="9">
        <v>344.78997802734375</v>
      </c>
      <c r="E116" s="9">
        <v>343.94000244140625</v>
      </c>
      <c r="F116" s="9">
        <f t="shared" si="6"/>
        <v>-0.8499755859375</v>
      </c>
    </row>
    <row r="117" spans="3:6" s="5" customFormat="1" x14ac:dyDescent="0.25">
      <c r="C117" s="1" t="s">
        <v>31</v>
      </c>
      <c r="D117" s="9">
        <v>782.67999267578125</v>
      </c>
      <c r="E117" s="9">
        <v>777.550048828125</v>
      </c>
      <c r="F117" s="9">
        <f t="shared" si="6"/>
        <v>-5.12994384765625</v>
      </c>
    </row>
    <row r="118" spans="3:6" s="5" customFormat="1" x14ac:dyDescent="0.25">
      <c r="C118" s="1" t="s">
        <v>32</v>
      </c>
      <c r="D118" s="9">
        <v>652.82000732421875</v>
      </c>
      <c r="E118" s="9">
        <v>648</v>
      </c>
      <c r="F118" s="9">
        <f t="shared" si="6"/>
        <v>-4.82000732421875</v>
      </c>
    </row>
    <row r="119" spans="3:6" s="5" customFormat="1" x14ac:dyDescent="0.25">
      <c r="C119" s="1" t="s">
        <v>33</v>
      </c>
      <c r="D119" s="9">
        <v>201.12001037597656</v>
      </c>
      <c r="E119" s="9">
        <v>199.95999145507813</v>
      </c>
      <c r="F119" s="9">
        <f t="shared" si="6"/>
        <v>-1.1600189208984375</v>
      </c>
    </row>
    <row r="120" spans="3:6" s="5" customFormat="1" x14ac:dyDescent="0.25">
      <c r="C120" s="1" t="s">
        <v>34</v>
      </c>
      <c r="D120" s="9">
        <v>418.60000610351563</v>
      </c>
      <c r="E120" s="9">
        <v>416.1400146484375</v>
      </c>
      <c r="F120" s="9">
        <f t="shared" si="6"/>
        <v>-2.459991455078125</v>
      </c>
    </row>
    <row r="121" spans="3:6" s="5" customFormat="1" x14ac:dyDescent="0.25">
      <c r="C121" s="1" t="s">
        <v>35</v>
      </c>
      <c r="D121" s="9">
        <v>3772.619873046875</v>
      </c>
      <c r="E121" s="9">
        <v>3760.77001953125</v>
      </c>
      <c r="F121" s="9">
        <f t="shared" si="6"/>
        <v>-11.849853515625</v>
      </c>
    </row>
    <row r="122" spans="3:6" s="5" customFormat="1" ht="17.25" thickBot="1" x14ac:dyDescent="0.3">
      <c r="C122" s="1" t="s">
        <v>36</v>
      </c>
      <c r="D122" s="9">
        <v>1532.75</v>
      </c>
      <c r="E122" s="9">
        <v>1527.1201171875</v>
      </c>
      <c r="F122" s="9">
        <f t="shared" si="6"/>
        <v>-5.6298828125</v>
      </c>
    </row>
    <row r="123" spans="3:6" s="5" customFormat="1" ht="18" thickTop="1" thickBot="1" x14ac:dyDescent="0.3">
      <c r="C123" s="19" t="s">
        <v>37</v>
      </c>
      <c r="D123" s="11">
        <v>10031.140625</v>
      </c>
      <c r="E123" s="11">
        <v>9994.3798828125</v>
      </c>
      <c r="F123" s="10">
        <f t="shared" si="6"/>
        <v>-36.7607421875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D 10fs</v>
      </c>
      <c r="E130" s="7" t="str">
        <f>$E$5</f>
        <v>D 12fspv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52.213604452054852</v>
      </c>
      <c r="E131" s="22">
        <v>52.136167579908673</v>
      </c>
      <c r="F131" s="22">
        <f>E131-D131</f>
        <v>-7.743687214617978E-2</v>
      </c>
    </row>
    <row r="132" spans="3:6" s="5" customFormat="1" x14ac:dyDescent="0.25">
      <c r="C132" s="1" t="s">
        <v>60</v>
      </c>
      <c r="D132" s="22">
        <v>54.906485502283402</v>
      </c>
      <c r="E132" s="22">
        <v>54.808573401826557</v>
      </c>
      <c r="F132" s="22">
        <f t="shared" ref="F132:F142" si="7">E132-D132</f>
        <v>-9.7912100456845508E-2</v>
      </c>
    </row>
    <row r="133" spans="3:6" s="5" customFormat="1" x14ac:dyDescent="0.25">
      <c r="C133" s="1" t="s">
        <v>28</v>
      </c>
      <c r="D133" s="22">
        <v>56.409244520547901</v>
      </c>
      <c r="E133" s="22">
        <v>56.292839041095988</v>
      </c>
      <c r="F133" s="22">
        <f t="shared" si="7"/>
        <v>-0.11640547945191315</v>
      </c>
    </row>
    <row r="134" spans="3:6" s="5" customFormat="1" x14ac:dyDescent="0.25">
      <c r="C134" s="1" t="s">
        <v>29</v>
      </c>
      <c r="D134" s="22">
        <v>53.462195890410911</v>
      </c>
      <c r="E134" s="22">
        <v>53.354885388127848</v>
      </c>
      <c r="F134" s="22">
        <f t="shared" si="7"/>
        <v>-0.10731050228306316</v>
      </c>
    </row>
    <row r="135" spans="3:6" s="5" customFormat="1" x14ac:dyDescent="0.25">
      <c r="C135" s="1" t="s">
        <v>30</v>
      </c>
      <c r="D135" s="22">
        <v>56.947124657534225</v>
      </c>
      <c r="E135" s="22">
        <v>56.805267123287422</v>
      </c>
      <c r="F135" s="22">
        <f t="shared" si="7"/>
        <v>-0.14185753424680314</v>
      </c>
    </row>
    <row r="136" spans="3:6" s="5" customFormat="1" x14ac:dyDescent="0.25">
      <c r="C136" s="1" t="s">
        <v>31</v>
      </c>
      <c r="D136" s="22">
        <v>73.047718607305612</v>
      </c>
      <c r="E136" s="22">
        <v>72.636646461187254</v>
      </c>
      <c r="F136" s="22">
        <f t="shared" si="7"/>
        <v>-0.4110721461183573</v>
      </c>
    </row>
    <row r="137" spans="3:6" s="5" customFormat="1" x14ac:dyDescent="0.25">
      <c r="C137" s="1" t="s">
        <v>32</v>
      </c>
      <c r="D137" s="22">
        <v>71.941006050228509</v>
      </c>
      <c r="E137" s="22">
        <v>71.494598173515925</v>
      </c>
      <c r="F137" s="22">
        <f t="shared" si="7"/>
        <v>-0.44640787671258408</v>
      </c>
    </row>
    <row r="138" spans="3:6" s="5" customFormat="1" x14ac:dyDescent="0.25">
      <c r="C138" s="1" t="s">
        <v>33</v>
      </c>
      <c r="D138" s="22">
        <v>73.081446803652724</v>
      </c>
      <c r="E138" s="22">
        <v>72.692663926940398</v>
      </c>
      <c r="F138" s="22">
        <f t="shared" si="7"/>
        <v>-0.3887828767123267</v>
      </c>
    </row>
    <row r="139" spans="3:6" s="5" customFormat="1" x14ac:dyDescent="0.25">
      <c r="C139" s="1" t="s">
        <v>34</v>
      </c>
      <c r="D139" s="22">
        <v>73.216303767123406</v>
      </c>
      <c r="E139" s="22">
        <v>72.832479908675936</v>
      </c>
      <c r="F139" s="22">
        <f t="shared" si="7"/>
        <v>-0.38382385844747091</v>
      </c>
    </row>
    <row r="140" spans="3:6" s="5" customFormat="1" x14ac:dyDescent="0.25">
      <c r="C140" s="1" t="s">
        <v>35</v>
      </c>
      <c r="D140" s="22">
        <v>74.906201598173723</v>
      </c>
      <c r="E140" s="22">
        <v>74.681314269406187</v>
      </c>
      <c r="F140" s="22">
        <f t="shared" si="7"/>
        <v>-0.22488732876753659</v>
      </c>
    </row>
    <row r="141" spans="3:6" s="5" customFormat="1" ht="17.25" thickBot="1" x14ac:dyDescent="0.3">
      <c r="C141" s="2" t="s">
        <v>36</v>
      </c>
      <c r="D141" s="22">
        <v>76.431604337899302</v>
      </c>
      <c r="E141" s="22">
        <v>76.171833675799405</v>
      </c>
      <c r="F141" s="22">
        <f t="shared" si="7"/>
        <v>-0.2597706620998963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65.142085107928608</v>
      </c>
      <c r="E142" s="23">
        <f t="shared" si="8"/>
        <v>64.900660813615602</v>
      </c>
      <c r="F142" s="23">
        <f t="shared" si="7"/>
        <v>-0.24142429431300627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D 10fs</v>
      </c>
      <c r="E150" s="7" t="str">
        <f>$E$5</f>
        <v>D 12fspv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87.199996948242188</v>
      </c>
      <c r="E151" s="8">
        <v>87.229995727539063</v>
      </c>
      <c r="F151" s="8">
        <f>E151-D151</f>
        <v>2.9998779296875E-2</v>
      </c>
    </row>
    <row r="152" spans="3:6" s="5" customFormat="1" x14ac:dyDescent="0.25">
      <c r="C152" s="1" t="s">
        <v>60</v>
      </c>
      <c r="D152" s="8">
        <v>5.9999994933605194E-2</v>
      </c>
      <c r="E152" s="8">
        <v>5.9999994933605194E-2</v>
      </c>
      <c r="F152" s="8">
        <f t="shared" ref="F152:F162" si="9">E152-D152</f>
        <v>0</v>
      </c>
    </row>
    <row r="153" spans="3:6" s="5" customFormat="1" x14ac:dyDescent="0.25">
      <c r="C153" s="1" t="s">
        <v>28</v>
      </c>
      <c r="D153" s="8">
        <v>232.89999389648438</v>
      </c>
      <c r="E153" s="8">
        <v>134.83000183105469</v>
      </c>
      <c r="F153" s="8">
        <f t="shared" si="9"/>
        <v>-98.069992065429688</v>
      </c>
    </row>
    <row r="154" spans="3:6" s="5" customFormat="1" x14ac:dyDescent="0.25">
      <c r="C154" s="1" t="s">
        <v>29</v>
      </c>
      <c r="D154" s="8">
        <v>7.9999998211860657E-2</v>
      </c>
      <c r="E154" s="8">
        <v>7.9999998211860657E-2</v>
      </c>
      <c r="F154" s="8">
        <f t="shared" si="9"/>
        <v>0</v>
      </c>
    </row>
    <row r="155" spans="3:6" s="5" customFormat="1" x14ac:dyDescent="0.25">
      <c r="C155" s="1" t="s">
        <v>30</v>
      </c>
      <c r="D155" s="8">
        <v>9.0000003576278687E-2</v>
      </c>
      <c r="E155" s="8">
        <v>9.9999994039535522E-2</v>
      </c>
      <c r="F155" s="8">
        <f t="shared" si="9"/>
        <v>9.9999904632568359E-3</v>
      </c>
    </row>
    <row r="156" spans="3:6" s="5" customFormat="1" x14ac:dyDescent="0.25">
      <c r="C156" s="1" t="s">
        <v>31</v>
      </c>
      <c r="D156" s="8">
        <v>313.29998779296875</v>
      </c>
      <c r="E156" s="8">
        <v>313.25</v>
      </c>
      <c r="F156" s="8">
        <f t="shared" si="9"/>
        <v>-4.998779296875E-2</v>
      </c>
    </row>
    <row r="157" spans="3:6" s="5" customFormat="1" x14ac:dyDescent="0.25">
      <c r="C157" s="1" t="s">
        <v>32</v>
      </c>
      <c r="D157" s="8">
        <v>36.420001983642578</v>
      </c>
      <c r="E157" s="8">
        <v>36.279998779296875</v>
      </c>
      <c r="F157" s="8">
        <f t="shared" si="9"/>
        <v>-0.14000320434570313</v>
      </c>
    </row>
    <row r="158" spans="3:6" s="5" customFormat="1" x14ac:dyDescent="0.25">
      <c r="C158" s="1" t="s">
        <v>33</v>
      </c>
      <c r="D158" s="8">
        <v>330.85000610351563</v>
      </c>
      <c r="E158" s="8">
        <v>330.85000610351563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45.530002593994141</v>
      </c>
      <c r="E160" s="8">
        <v>45.400001525878906</v>
      </c>
      <c r="F160" s="8">
        <f t="shared" si="9"/>
        <v>-0.13000106811523438</v>
      </c>
    </row>
    <row r="161" spans="3:6" s="5" customFormat="1" ht="17.25" thickBot="1" x14ac:dyDescent="0.3">
      <c r="C161" s="1" t="s">
        <v>36</v>
      </c>
      <c r="D161" s="8">
        <v>357.6400146484375</v>
      </c>
      <c r="E161" s="8">
        <v>357.60000610351563</v>
      </c>
      <c r="F161" s="8">
        <f t="shared" si="9"/>
        <v>-4.0008544921875E-2</v>
      </c>
    </row>
    <row r="162" spans="3:6" s="5" customFormat="1" ht="18" thickTop="1" thickBot="1" x14ac:dyDescent="0.3">
      <c r="C162" s="19" t="s">
        <v>37</v>
      </c>
      <c r="D162" s="17">
        <v>1404.0899658203125</v>
      </c>
      <c r="E162" s="17">
        <v>1305.7000732421875</v>
      </c>
      <c r="F162" s="17">
        <f t="shared" si="9"/>
        <v>-98.389892578125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D 10fs</v>
      </c>
      <c r="E169" s="7" t="str">
        <f>$E$5</f>
        <v>D 12fspv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D 10fs</v>
      </c>
      <c r="E188" s="7" t="str">
        <f>$E$5</f>
        <v>D 12fspv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1200.4000244140625</v>
      </c>
      <c r="E189" s="24">
        <v>1205.7100830078125</v>
      </c>
      <c r="F189" s="24">
        <f>E189-D189</f>
        <v>5.31005859375</v>
      </c>
    </row>
    <row r="190" spans="3:6" s="5" customFormat="1" x14ac:dyDescent="0.25">
      <c r="C190" s="1" t="s">
        <v>60</v>
      </c>
      <c r="D190" s="9">
        <v>226.30001831054688</v>
      </c>
      <c r="E190" s="24">
        <v>226.03999328613281</v>
      </c>
      <c r="F190" s="24">
        <f t="shared" ref="F190:F200" si="12">E190-D190</f>
        <v>-0.2600250244140625</v>
      </c>
    </row>
    <row r="191" spans="3:6" s="5" customFormat="1" x14ac:dyDescent="0.25">
      <c r="C191" s="1" t="s">
        <v>28</v>
      </c>
      <c r="D191" s="9">
        <v>940.83001708984375</v>
      </c>
      <c r="E191" s="24">
        <v>926.69000244140625</v>
      </c>
      <c r="F191" s="24">
        <f t="shared" si="12"/>
        <v>-14.1400146484375</v>
      </c>
    </row>
    <row r="192" spans="3:6" s="5" customFormat="1" x14ac:dyDescent="0.25">
      <c r="C192" s="1" t="s">
        <v>29</v>
      </c>
      <c r="D192" s="9">
        <v>69.139999389648438</v>
      </c>
      <c r="E192" s="24">
        <v>69.479995727539063</v>
      </c>
      <c r="F192" s="24">
        <f t="shared" si="12"/>
        <v>0.339996337890625</v>
      </c>
    </row>
    <row r="193" spans="3:6" s="5" customFormat="1" x14ac:dyDescent="0.25">
      <c r="C193" s="1" t="s">
        <v>30</v>
      </c>
      <c r="D193" s="9">
        <v>89</v>
      </c>
      <c r="E193" s="24">
        <v>89.349998474121094</v>
      </c>
      <c r="F193" s="24">
        <f t="shared" si="12"/>
        <v>0.34999847412109375</v>
      </c>
    </row>
    <row r="194" spans="3:6" s="5" customFormat="1" x14ac:dyDescent="0.25">
      <c r="C194" s="1" t="s">
        <v>31</v>
      </c>
      <c r="D194" s="9">
        <v>773.8699951171875</v>
      </c>
      <c r="E194" s="24">
        <v>773.22998046875</v>
      </c>
      <c r="F194" s="24">
        <f t="shared" si="12"/>
        <v>-0.6400146484375</v>
      </c>
    </row>
    <row r="195" spans="3:6" s="5" customFormat="1" x14ac:dyDescent="0.25">
      <c r="C195" s="1" t="s">
        <v>32</v>
      </c>
      <c r="D195" s="9">
        <v>642.1099853515625</v>
      </c>
      <c r="E195" s="24">
        <v>647.4200439453125</v>
      </c>
      <c r="F195" s="24">
        <f t="shared" si="12"/>
        <v>5.31005859375</v>
      </c>
    </row>
    <row r="196" spans="3:6" s="5" customFormat="1" x14ac:dyDescent="0.25">
      <c r="C196" s="1" t="s">
        <v>33</v>
      </c>
      <c r="D196" s="9">
        <v>1293.300048828125</v>
      </c>
      <c r="E196" s="24">
        <v>1293.300048828125</v>
      </c>
      <c r="F196" s="24">
        <f t="shared" si="12"/>
        <v>0</v>
      </c>
    </row>
    <row r="197" spans="3:6" s="5" customFormat="1" x14ac:dyDescent="0.25">
      <c r="C197" s="1" t="s">
        <v>34</v>
      </c>
      <c r="D197" s="9">
        <v>0.67000001668930054</v>
      </c>
      <c r="E197" s="24">
        <v>0.67000001668930054</v>
      </c>
      <c r="F197" s="24">
        <f t="shared" si="12"/>
        <v>0</v>
      </c>
    </row>
    <row r="198" spans="3:6" s="5" customFormat="1" x14ac:dyDescent="0.25">
      <c r="C198" s="1" t="s">
        <v>35</v>
      </c>
      <c r="D198" s="9">
        <v>1908.1300048828125</v>
      </c>
      <c r="E198" s="24">
        <v>1906.969970703125</v>
      </c>
      <c r="F198" s="24">
        <f t="shared" si="12"/>
        <v>-1.1600341796875</v>
      </c>
    </row>
    <row r="199" spans="3:6" s="5" customFormat="1" ht="17.25" thickBot="1" x14ac:dyDescent="0.3">
      <c r="C199" s="1" t="s">
        <v>36</v>
      </c>
      <c r="D199" s="9">
        <v>3627.320068359375</v>
      </c>
      <c r="E199" s="24">
        <v>3626.27001953125</v>
      </c>
      <c r="F199" s="24">
        <f t="shared" si="12"/>
        <v>-1.050048828125</v>
      </c>
    </row>
    <row r="200" spans="3:6" s="5" customFormat="1" ht="18" thickTop="1" thickBot="1" x14ac:dyDescent="0.3">
      <c r="C200" s="19" t="s">
        <v>37</v>
      </c>
      <c r="D200" s="10">
        <v>10771.0693359375</v>
      </c>
      <c r="E200" s="10">
        <v>10765.1298828125</v>
      </c>
      <c r="F200" s="10">
        <f t="shared" si="12"/>
        <v>-5.939453125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49</v>
      </c>
      <c r="D208" s="7" t="str">
        <f>$D$5</f>
        <v>D 10fs</v>
      </c>
      <c r="E208" s="7" t="str">
        <f>$E$5</f>
        <v>D 12fspv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9.9999997764825821E-3</v>
      </c>
      <c r="E209" s="28">
        <v>9.9999997764825821E-3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1.9999999552965164E-2</v>
      </c>
      <c r="E214" s="28">
        <v>1.9999999552965164E-2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7.0000000298023224E-2</v>
      </c>
      <c r="E215" s="28">
        <v>7.0000000298023224E-2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0.20999999344348907</v>
      </c>
      <c r="E218" s="28">
        <v>0.20999999344348907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0.38999999314546585</v>
      </c>
      <c r="E220" s="23">
        <f t="shared" si="14"/>
        <v>0.38999999314546585</v>
      </c>
      <c r="F220" s="23">
        <f t="shared" si="13"/>
        <v>0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50</v>
      </c>
      <c r="D226" s="7" t="str">
        <f>$D$5</f>
        <v>D 10fs</v>
      </c>
      <c r="E226" s="7" t="str">
        <f>$E$5</f>
        <v>D 12fspv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89.034954467285061</v>
      </c>
      <c r="E227" s="24">
        <v>92.636391779296872</v>
      </c>
      <c r="F227" s="24">
        <f>E227-D227</f>
        <v>3.6014373120118108</v>
      </c>
    </row>
    <row r="228" spans="3:6" s="5" customFormat="1" x14ac:dyDescent="0.25">
      <c r="C228" s="1" t="s">
        <v>60</v>
      </c>
      <c r="D228" s="9">
        <v>11.234833580383301</v>
      </c>
      <c r="E228" s="24">
        <v>11.330173724792481</v>
      </c>
      <c r="F228" s="24">
        <f t="shared" ref="F228:F238" si="15">E228-D228</f>
        <v>9.5340144409179928E-2</v>
      </c>
    </row>
    <row r="229" spans="3:6" s="5" customFormat="1" x14ac:dyDescent="0.25">
      <c r="C229" s="1" t="s">
        <v>28</v>
      </c>
      <c r="D229" s="9">
        <v>862.63322023437502</v>
      </c>
      <c r="E229" s="24">
        <v>847.68560255468753</v>
      </c>
      <c r="F229" s="24">
        <f t="shared" si="15"/>
        <v>-14.947617679687482</v>
      </c>
    </row>
    <row r="230" spans="3:6" s="5" customFormat="1" x14ac:dyDescent="0.25">
      <c r="C230" s="1" t="s">
        <v>29</v>
      </c>
      <c r="D230" s="9">
        <v>21.737546999999999</v>
      </c>
      <c r="E230" s="24">
        <v>22.934309152587879</v>
      </c>
      <c r="F230" s="24">
        <f t="shared" si="15"/>
        <v>1.1967621525878798</v>
      </c>
    </row>
    <row r="231" spans="3:6" s="5" customFormat="1" x14ac:dyDescent="0.25">
      <c r="C231" s="1" t="s">
        <v>30</v>
      </c>
      <c r="D231" s="9">
        <v>24.51337345776367</v>
      </c>
      <c r="E231" s="24">
        <v>26.186750084472656</v>
      </c>
      <c r="F231" s="24">
        <f t="shared" si="15"/>
        <v>1.6733766267089862</v>
      </c>
    </row>
    <row r="232" spans="3:6" s="5" customFormat="1" x14ac:dyDescent="0.25">
      <c r="C232" s="1" t="s">
        <v>31</v>
      </c>
      <c r="D232" s="9">
        <v>3528.00806834375</v>
      </c>
      <c r="E232" s="24">
        <v>3523.7533281562501</v>
      </c>
      <c r="F232" s="24">
        <f t="shared" si="15"/>
        <v>-4.2547401874999196</v>
      </c>
    </row>
    <row r="233" spans="3:6" s="5" customFormat="1" x14ac:dyDescent="0.25">
      <c r="C233" s="1" t="s">
        <v>32</v>
      </c>
      <c r="D233" s="9">
        <v>3730.6482658073728</v>
      </c>
      <c r="E233" s="24">
        <v>3703.5498536748041</v>
      </c>
      <c r="F233" s="24">
        <f t="shared" si="15"/>
        <v>-27.098412132568683</v>
      </c>
    </row>
    <row r="234" spans="3:6" s="5" customFormat="1" x14ac:dyDescent="0.25">
      <c r="C234" s="1" t="s">
        <v>33</v>
      </c>
      <c r="D234" s="9">
        <v>1.620642057220459</v>
      </c>
      <c r="E234" s="24">
        <v>1.6144500667572022</v>
      </c>
      <c r="F234" s="24">
        <f t="shared" si="15"/>
        <v>-6.1919904632568024E-3</v>
      </c>
    </row>
    <row r="235" spans="3:6" s="5" customFormat="1" x14ac:dyDescent="0.25">
      <c r="C235" s="1" t="s">
        <v>34</v>
      </c>
      <c r="D235" s="9">
        <v>1.5839699856948843</v>
      </c>
      <c r="E235" s="24">
        <v>1.5651600047683716</v>
      </c>
      <c r="F235" s="24">
        <f t="shared" si="15"/>
        <v>-1.8809980926512759E-2</v>
      </c>
    </row>
    <row r="236" spans="3:6" s="5" customFormat="1" x14ac:dyDescent="0.25">
      <c r="C236" s="1" t="s">
        <v>35</v>
      </c>
      <c r="D236" s="9">
        <v>9241.9276509374995</v>
      </c>
      <c r="E236" s="24">
        <v>9216.8087636875007</v>
      </c>
      <c r="F236" s="24">
        <f t="shared" si="15"/>
        <v>-25.118887249998807</v>
      </c>
    </row>
    <row r="237" spans="3:6" s="5" customFormat="1" ht="17.25" thickBot="1" x14ac:dyDescent="0.3">
      <c r="C237" s="1" t="s">
        <v>36</v>
      </c>
      <c r="D237" s="9">
        <v>2382.5403948749999</v>
      </c>
      <c r="E237" s="24">
        <v>2376.37824884375</v>
      </c>
      <c r="F237" s="24">
        <f t="shared" si="15"/>
        <v>-6.1621460312499039</v>
      </c>
    </row>
    <row r="238" spans="3:6" s="5" customFormat="1" ht="18" thickTop="1" thickBot="1" x14ac:dyDescent="0.3">
      <c r="C238" s="19" t="s">
        <v>37</v>
      </c>
      <c r="D238" s="10">
        <f>SUM(D227:D237)</f>
        <v>19895.482920746344</v>
      </c>
      <c r="E238" s="10">
        <f>SUM(E227:E237)</f>
        <v>19824.443031729668</v>
      </c>
      <c r="F238" s="10">
        <f t="shared" si="15"/>
        <v>-71.03988901667617</v>
      </c>
    </row>
    <row r="239" spans="3:6" ht="18" thickTop="1" thickBot="1" x14ac:dyDescent="0.35">
      <c r="C239" s="13" t="s">
        <v>84</v>
      </c>
      <c r="D239" s="9">
        <v>364.48099999999999</v>
      </c>
      <c r="F239" s="24">
        <f>E239-D239</f>
        <v>-364.48099999999999</v>
      </c>
    </row>
    <row r="240" spans="3:6" ht="18" thickTop="1" thickBot="1" x14ac:dyDescent="0.3">
      <c r="C240" s="19" t="s">
        <v>62</v>
      </c>
      <c r="D240" s="10">
        <f>SUM(D238:D239)</f>
        <v>20259.963920746344</v>
      </c>
      <c r="E240" s="10">
        <f>SUM(E238:E239)</f>
        <v>19824.443031729668</v>
      </c>
      <c r="F240" s="10">
        <f>E240-D240</f>
        <v>-435.52088901667594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51</v>
      </c>
      <c r="D245" s="7" t="str">
        <f>$D$5</f>
        <v>D 10fs</v>
      </c>
      <c r="E245" s="7" t="str">
        <f>$E$5</f>
        <v>D 12fspv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6.1700000762939453</v>
      </c>
      <c r="E246" s="24">
        <v>6.4200000762939453</v>
      </c>
      <c r="F246" s="24">
        <f>E246-D246</f>
        <v>0.25</v>
      </c>
    </row>
    <row r="247" spans="3:6" s="5" customFormat="1" x14ac:dyDescent="0.25">
      <c r="C247" s="1" t="s">
        <v>60</v>
      </c>
      <c r="D247" s="24">
        <v>0.76999998092651367</v>
      </c>
      <c r="E247" s="24">
        <v>0.77999997138977051</v>
      </c>
      <c r="F247" s="24">
        <f t="shared" ref="F247:F257" si="16">E247-D247</f>
        <v>9.9999904632568359E-3</v>
      </c>
    </row>
    <row r="248" spans="3:6" s="5" customFormat="1" x14ac:dyDescent="0.25">
      <c r="C248" s="1" t="s">
        <v>28</v>
      </c>
      <c r="D248" s="24">
        <v>59.800003051757813</v>
      </c>
      <c r="E248" s="24">
        <v>58.760002136230469</v>
      </c>
      <c r="F248" s="24">
        <f t="shared" si="16"/>
        <v>-1.0400009155273438</v>
      </c>
    </row>
    <row r="249" spans="3:6" s="5" customFormat="1" x14ac:dyDescent="0.25">
      <c r="C249" s="1" t="s">
        <v>29</v>
      </c>
      <c r="D249" s="24">
        <v>1.5099999904632568</v>
      </c>
      <c r="E249" s="24">
        <v>1.5900000333786011</v>
      </c>
      <c r="F249" s="24">
        <f t="shared" si="16"/>
        <v>8.0000042915344238E-2</v>
      </c>
    </row>
    <row r="250" spans="3:6" s="5" customFormat="1" x14ac:dyDescent="0.25">
      <c r="C250" s="1" t="s">
        <v>30</v>
      </c>
      <c r="D250" s="24">
        <v>1.7000000476837158</v>
      </c>
      <c r="E250" s="24">
        <v>1.8200000524520874</v>
      </c>
      <c r="F250" s="24">
        <f t="shared" si="16"/>
        <v>0.12000000476837158</v>
      </c>
    </row>
    <row r="251" spans="3:6" s="5" customFormat="1" x14ac:dyDescent="0.25">
      <c r="C251" s="1" t="s">
        <v>31</v>
      </c>
      <c r="D251" s="24">
        <v>244.55999755859375</v>
      </c>
      <c r="E251" s="24">
        <v>244.260009765625</v>
      </c>
      <c r="F251" s="24">
        <f t="shared" si="16"/>
        <v>-0.29998779296875</v>
      </c>
    </row>
    <row r="252" spans="3:6" s="5" customFormat="1" x14ac:dyDescent="0.25">
      <c r="C252" s="1" t="s">
        <v>32</v>
      </c>
      <c r="D252" s="24">
        <v>258.60000610351563</v>
      </c>
      <c r="E252" s="24">
        <v>256.72000122070313</v>
      </c>
      <c r="F252" s="24">
        <f t="shared" si="16"/>
        <v>-1.8800048828125</v>
      </c>
    </row>
    <row r="253" spans="3:6" s="5" customFormat="1" x14ac:dyDescent="0.25">
      <c r="C253" s="1" t="s">
        <v>33</v>
      </c>
      <c r="D253" s="24">
        <v>0.10999999940395355</v>
      </c>
      <c r="E253" s="24">
        <v>0.10999999940395355</v>
      </c>
      <c r="F253" s="24">
        <f t="shared" si="16"/>
        <v>0</v>
      </c>
    </row>
    <row r="254" spans="3:6" s="5" customFormat="1" x14ac:dyDescent="0.25">
      <c r="C254" s="1" t="s">
        <v>34</v>
      </c>
      <c r="D254" s="24">
        <v>9.9999994039535522E-2</v>
      </c>
      <c r="E254" s="24">
        <v>9.9999994039535522E-2</v>
      </c>
      <c r="F254" s="24">
        <f t="shared" si="16"/>
        <v>0</v>
      </c>
    </row>
    <row r="255" spans="3:6" s="5" customFormat="1" x14ac:dyDescent="0.25">
      <c r="C255" s="1" t="s">
        <v>35</v>
      </c>
      <c r="D255" s="24">
        <v>640.6500244140625</v>
      </c>
      <c r="E255" s="24">
        <v>638.90997314453125</v>
      </c>
      <c r="F255" s="24">
        <f t="shared" si="16"/>
        <v>-1.74005126953125</v>
      </c>
    </row>
    <row r="256" spans="3:6" s="5" customFormat="1" ht="17.25" thickBot="1" x14ac:dyDescent="0.3">
      <c r="C256" s="1" t="s">
        <v>36</v>
      </c>
      <c r="D256" s="24">
        <v>165.15998840332031</v>
      </c>
      <c r="E256" s="24">
        <v>164.72999572753906</v>
      </c>
      <c r="F256" s="24">
        <f t="shared" si="16"/>
        <v>-0.42999267578125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1379.1300196200609</v>
      </c>
      <c r="E257" s="10">
        <f t="shared" si="17"/>
        <v>1374.1999821215868</v>
      </c>
      <c r="F257" s="10">
        <f t="shared" si="16"/>
        <v>-4.9300374984741211</v>
      </c>
    </row>
    <row r="258" spans="3:6" ht="18" thickTop="1" thickBot="1" x14ac:dyDescent="0.35">
      <c r="C258" s="13" t="s">
        <v>84</v>
      </c>
      <c r="D258" s="24">
        <v>388.86500000000001</v>
      </c>
      <c r="E258" s="24"/>
      <c r="F258" s="24">
        <f>E258-D258</f>
        <v>-388.86500000000001</v>
      </c>
    </row>
    <row r="259" spans="3:6" ht="18" thickTop="1" thickBot="1" x14ac:dyDescent="0.3">
      <c r="C259" s="19" t="s">
        <v>62</v>
      </c>
      <c r="D259" s="10">
        <f>D258+D257</f>
        <v>1767.9950196200609</v>
      </c>
      <c r="E259" s="10">
        <f>E258+E257</f>
        <v>1374.1999821215868</v>
      </c>
      <c r="F259" s="10">
        <f>E259-D259</f>
        <v>-393.79503749847413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D 10fs</v>
      </c>
      <c r="E264" s="7" t="str">
        <f>$E$5</f>
        <v>D 12fspv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-22.559999465942383</v>
      </c>
      <c r="E265" s="28">
        <v>-22.510000228881836</v>
      </c>
      <c r="F265" s="28">
        <f>E265-D265</f>
        <v>4.9999237060546875E-2</v>
      </c>
    </row>
    <row r="266" spans="3:6" s="5" customFormat="1" x14ac:dyDescent="0.25">
      <c r="C266" s="1" t="s">
        <v>60</v>
      </c>
      <c r="D266" s="22">
        <v>1.2699998617172241</v>
      </c>
      <c r="E266" s="28">
        <v>1.2600001096725464</v>
      </c>
      <c r="F266" s="28">
        <f t="shared" ref="F266:F276" si="18">E266-D266</f>
        <v>-9.9997520446777344E-3</v>
      </c>
    </row>
    <row r="267" spans="3:6" s="5" customFormat="1" x14ac:dyDescent="0.25">
      <c r="C267" s="1" t="s">
        <v>28</v>
      </c>
      <c r="D267" s="22">
        <v>10.200000762939453</v>
      </c>
      <c r="E267" s="28">
        <v>10.189999580383301</v>
      </c>
      <c r="F267" s="28">
        <f t="shared" si="18"/>
        <v>-1.0001182556152344E-2</v>
      </c>
    </row>
    <row r="268" spans="3:6" s="5" customFormat="1" x14ac:dyDescent="0.25">
      <c r="C268" s="1" t="s">
        <v>29</v>
      </c>
      <c r="D268" s="22">
        <v>-11.969999313354492</v>
      </c>
      <c r="E268" s="28">
        <v>-11.909999847412109</v>
      </c>
      <c r="F268" s="28">
        <f t="shared" si="18"/>
        <v>5.9999465942382813E-2</v>
      </c>
    </row>
    <row r="269" spans="3:6" s="5" customFormat="1" x14ac:dyDescent="0.25">
      <c r="C269" s="1" t="s">
        <v>30</v>
      </c>
      <c r="D269" s="22">
        <v>-0.51999998092651367</v>
      </c>
      <c r="E269" s="28">
        <v>-0.49000000953674316</v>
      </c>
      <c r="F269" s="28">
        <f t="shared" si="18"/>
        <v>2.9999971389770508E-2</v>
      </c>
    </row>
    <row r="270" spans="3:6" s="5" customFormat="1" x14ac:dyDescent="0.25">
      <c r="C270" s="1" t="s">
        <v>31</v>
      </c>
      <c r="D270" s="22">
        <v>27.340000152587891</v>
      </c>
      <c r="E270" s="28">
        <v>27.450000762939453</v>
      </c>
      <c r="F270" s="28">
        <f t="shared" si="18"/>
        <v>0.1100006103515625</v>
      </c>
    </row>
    <row r="271" spans="3:6" s="5" customFormat="1" x14ac:dyDescent="0.25">
      <c r="C271" s="1" t="s">
        <v>32</v>
      </c>
      <c r="D271" s="22">
        <v>37.05999755859375</v>
      </c>
      <c r="E271" s="28">
        <v>36.340000152587891</v>
      </c>
      <c r="F271" s="28">
        <f t="shared" si="18"/>
        <v>-0.71999740600585938</v>
      </c>
    </row>
    <row r="272" spans="3:6" s="5" customFormat="1" x14ac:dyDescent="0.25">
      <c r="C272" s="1" t="s">
        <v>33</v>
      </c>
      <c r="D272" s="22">
        <v>12.690000534057617</v>
      </c>
      <c r="E272" s="28">
        <v>12.620000839233398</v>
      </c>
      <c r="F272" s="28">
        <f t="shared" si="18"/>
        <v>-6.999969482421875E-2</v>
      </c>
    </row>
    <row r="273" spans="3:6" s="5" customFormat="1" x14ac:dyDescent="0.25">
      <c r="C273" s="1" t="s">
        <v>34</v>
      </c>
      <c r="D273" s="22">
        <v>27.360000610351563</v>
      </c>
      <c r="E273" s="28">
        <v>27.209999084472656</v>
      </c>
      <c r="F273" s="28">
        <f t="shared" si="18"/>
        <v>-0.15000152587890625</v>
      </c>
    </row>
    <row r="274" spans="3:6" s="5" customFormat="1" x14ac:dyDescent="0.25">
      <c r="C274" s="1" t="s">
        <v>35</v>
      </c>
      <c r="D274" s="22">
        <v>264.17001342773438</v>
      </c>
      <c r="E274" s="28">
        <v>262.739990234375</v>
      </c>
      <c r="F274" s="28">
        <f t="shared" si="18"/>
        <v>-1.430023193359375</v>
      </c>
    </row>
    <row r="275" spans="3:6" s="5" customFormat="1" ht="17.25" thickBot="1" x14ac:dyDescent="0.3">
      <c r="C275" s="1" t="s">
        <v>36</v>
      </c>
      <c r="D275" s="22">
        <v>106.47999572753906</v>
      </c>
      <c r="E275" s="28">
        <v>106.03000640869141</v>
      </c>
      <c r="F275" s="28">
        <f t="shared" si="18"/>
        <v>-0.44998931884765625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451.52000987529755</v>
      </c>
      <c r="E276" s="23">
        <f t="shared" si="19"/>
        <v>448.92999708652496</v>
      </c>
      <c r="F276" s="23">
        <f t="shared" si="18"/>
        <v>-2.590012788772583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70</v>
      </c>
      <c r="D280" s="7" t="str">
        <f>$D$5</f>
        <v>D 10fs</v>
      </c>
      <c r="E280" s="7" t="str">
        <f>$E$5</f>
        <v>D 12fspv</v>
      </c>
      <c r="F280" s="7" t="s">
        <v>74</v>
      </c>
    </row>
    <row r="281" spans="3:6" ht="18" thickTop="1" thickBot="1" x14ac:dyDescent="0.3">
      <c r="C281" s="12" t="s">
        <v>37</v>
      </c>
      <c r="D281" s="23">
        <v>1021.5499877929688</v>
      </c>
      <c r="E281" s="23">
        <v>1007.0499877929688</v>
      </c>
      <c r="F281" s="23">
        <f>E281-D281</f>
        <v>-14.5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54</v>
      </c>
    </row>
    <row r="285" spans="3:6" ht="17.25" thickBot="1" x14ac:dyDescent="0.35"/>
    <row r="286" spans="3:6" ht="18" thickTop="1" thickBot="1" x14ac:dyDescent="0.3">
      <c r="C286" s="19" t="s">
        <v>48</v>
      </c>
      <c r="D286" s="7" t="str">
        <f>$D$5</f>
        <v>D 10fs</v>
      </c>
      <c r="E286" s="7" t="str">
        <f>$E$5</f>
        <v>D 12fspv</v>
      </c>
      <c r="F286" s="7" t="s">
        <v>74</v>
      </c>
    </row>
    <row r="287" spans="3:6" ht="17.25" thickTop="1" x14ac:dyDescent="0.25">
      <c r="C287" s="16" t="s">
        <v>44</v>
      </c>
      <c r="D287" s="21">
        <v>877.20001220703125</v>
      </c>
      <c r="E287" s="21">
        <v>856.6400146484375</v>
      </c>
      <c r="F287" s="30">
        <f>E287-D287</f>
        <v>-20.55999755859375</v>
      </c>
    </row>
    <row r="288" spans="3:6" x14ac:dyDescent="0.25">
      <c r="C288" s="16" t="s">
        <v>73</v>
      </c>
      <c r="D288" s="21">
        <v>28.280000686645508</v>
      </c>
      <c r="E288" s="21">
        <v>30.399999618530273</v>
      </c>
      <c r="F288" s="30">
        <f t="shared" ref="F288:F303" si="20">E288-D288</f>
        <v>2.1199989318847656</v>
      </c>
    </row>
    <row r="289" spans="3:6" x14ac:dyDescent="0.25">
      <c r="C289" s="16" t="s">
        <v>55</v>
      </c>
      <c r="D289" s="21">
        <v>28.060000240802765</v>
      </c>
      <c r="E289" s="21">
        <v>29.729999899864197</v>
      </c>
      <c r="F289" s="30">
        <f t="shared" si="20"/>
        <v>1.6699996590614319</v>
      </c>
    </row>
    <row r="290" spans="3:6" x14ac:dyDescent="0.25">
      <c r="C290" s="16" t="s">
        <v>64</v>
      </c>
      <c r="D290" s="21">
        <v>28.780000686645508</v>
      </c>
      <c r="E290" s="21">
        <v>29.310001373291016</v>
      </c>
      <c r="F290" s="30">
        <f t="shared" si="20"/>
        <v>0.53000068664550781</v>
      </c>
    </row>
    <row r="291" spans="3:6" x14ac:dyDescent="0.25">
      <c r="C291" s="16" t="s">
        <v>45</v>
      </c>
      <c r="D291" s="21">
        <v>23.520000332966447</v>
      </c>
      <c r="E291" s="21">
        <v>23.81000062264502</v>
      </c>
      <c r="F291" s="30">
        <f t="shared" si="20"/>
        <v>0.29000028967857361</v>
      </c>
    </row>
    <row r="292" spans="3:6" x14ac:dyDescent="0.25">
      <c r="C292" s="16" t="s">
        <v>46</v>
      </c>
      <c r="D292" s="21">
        <v>20.389999389648438</v>
      </c>
      <c r="E292" s="21">
        <v>23.690000534057617</v>
      </c>
      <c r="F292" s="30">
        <f t="shared" si="20"/>
        <v>3.3000011444091797</v>
      </c>
    </row>
    <row r="293" spans="3:6" x14ac:dyDescent="0.25">
      <c r="C293" s="16" t="s">
        <v>65</v>
      </c>
      <c r="D293" s="21">
        <v>9.2599999904632568</v>
      </c>
      <c r="E293" s="21">
        <v>10.400000095367432</v>
      </c>
      <c r="F293" s="30">
        <f t="shared" si="20"/>
        <v>1.1400001049041748</v>
      </c>
    </row>
    <row r="294" spans="3:6" x14ac:dyDescent="0.25">
      <c r="C294" s="16" t="s">
        <v>72</v>
      </c>
      <c r="D294" s="21">
        <v>1.190000057220459</v>
      </c>
      <c r="E294" s="21">
        <v>1.4199999570846558</v>
      </c>
      <c r="F294" s="30">
        <f t="shared" si="20"/>
        <v>0.22999989986419678</v>
      </c>
    </row>
    <row r="295" spans="3:6" s="6" customFormat="1" x14ac:dyDescent="0.25">
      <c r="C295" s="16" t="s">
        <v>47</v>
      </c>
      <c r="D295" s="21">
        <v>1.0900000333786011</v>
      </c>
      <c r="E295" s="21">
        <v>0.99999994039535522</v>
      </c>
      <c r="F295" s="30">
        <f t="shared" si="20"/>
        <v>-9.000009298324585E-2</v>
      </c>
    </row>
    <row r="296" spans="3:6" s="6" customFormat="1" x14ac:dyDescent="0.25">
      <c r="C296" s="16" t="s">
        <v>66</v>
      </c>
      <c r="D296" s="21">
        <v>0.33000001311302185</v>
      </c>
      <c r="E296" s="21">
        <v>0.81999999284744263</v>
      </c>
      <c r="F296" s="30">
        <f t="shared" si="20"/>
        <v>0.48999997973442078</v>
      </c>
    </row>
    <row r="297" spans="3:6" s="6" customFormat="1" x14ac:dyDescent="0.25">
      <c r="C297" s="16" t="s">
        <v>57</v>
      </c>
      <c r="D297" s="21">
        <v>0.5</v>
      </c>
      <c r="E297" s="21">
        <v>0.48999997973442078</v>
      </c>
      <c r="F297" s="30">
        <f t="shared" si="20"/>
        <v>-1.0000020265579224E-2</v>
      </c>
    </row>
    <row r="298" spans="3:6" s="6" customFormat="1" x14ac:dyDescent="0.25">
      <c r="C298" s="16" t="s">
        <v>61</v>
      </c>
      <c r="D298" s="21">
        <v>0.2199999988079071</v>
      </c>
      <c r="E298" s="21">
        <v>0.31000000238418579</v>
      </c>
      <c r="F298" s="30">
        <f t="shared" si="20"/>
        <v>9.0000003576278687E-2</v>
      </c>
    </row>
    <row r="299" spans="3:6" x14ac:dyDescent="0.25">
      <c r="C299" s="16" t="s">
        <v>71</v>
      </c>
      <c r="D299" s="21">
        <v>2.9999999329447746E-2</v>
      </c>
      <c r="E299" s="21">
        <v>1.9999999552965164E-2</v>
      </c>
      <c r="F299" s="30">
        <f t="shared" si="20"/>
        <v>-9.9999997764825821E-3</v>
      </c>
    </row>
    <row r="300" spans="3:6" s="6" customFormat="1" x14ac:dyDescent="0.25">
      <c r="C300" s="16" t="s">
        <v>67</v>
      </c>
      <c r="D300" s="21">
        <v>0</v>
      </c>
      <c r="E300" s="21">
        <v>0</v>
      </c>
      <c r="F300" s="30">
        <f t="shared" si="20"/>
        <v>0</v>
      </c>
    </row>
    <row r="301" spans="3:6" s="6" customFormat="1" x14ac:dyDescent="0.25">
      <c r="C301" s="16" t="s">
        <v>59</v>
      </c>
      <c r="D301" s="21">
        <v>0</v>
      </c>
      <c r="E301" s="21">
        <v>0</v>
      </c>
      <c r="F301" s="30">
        <f t="shared" si="20"/>
        <v>0</v>
      </c>
    </row>
    <row r="302" spans="3:6" s="6" customFormat="1" x14ac:dyDescent="0.25">
      <c r="C302" s="16" t="s">
        <v>56</v>
      </c>
      <c r="D302" s="21">
        <v>0</v>
      </c>
      <c r="E302" s="21">
        <v>0</v>
      </c>
      <c r="F302" s="30">
        <f t="shared" si="20"/>
        <v>0</v>
      </c>
    </row>
    <row r="303" spans="3:6" s="6" customFormat="1" ht="17.25" thickBot="1" x14ac:dyDescent="0.3">
      <c r="C303" s="16" t="s">
        <v>68</v>
      </c>
      <c r="D303" s="21">
        <v>0</v>
      </c>
      <c r="E303" s="21">
        <v>0</v>
      </c>
      <c r="F303" s="30">
        <f t="shared" si="20"/>
        <v>0</v>
      </c>
    </row>
    <row r="304" spans="3:6" s="6" customFormat="1" ht="18" thickTop="1" thickBot="1" x14ac:dyDescent="0.3">
      <c r="C304" s="19" t="s">
        <v>58</v>
      </c>
      <c r="D304" s="20">
        <f t="shared" ref="D304:F304" si="21">SUM(D287:D303)</f>
        <v>1018.8500136360526</v>
      </c>
      <c r="E304" s="20">
        <f t="shared" si="21"/>
        <v>1008.0400166641921</v>
      </c>
      <c r="F304" s="20">
        <f t="shared" si="21"/>
        <v>-10.809996971860528</v>
      </c>
    </row>
    <row r="305" spans="3:6" ht="18" thickTop="1" thickBot="1" x14ac:dyDescent="0.3">
      <c r="C305" s="19" t="s">
        <v>37</v>
      </c>
      <c r="D305" s="20">
        <f t="shared" ref="D305:F305" si="22">D17</f>
        <v>1392.6100013256073</v>
      </c>
      <c r="E305" s="20">
        <f t="shared" si="22"/>
        <v>1375.2999746799469</v>
      </c>
      <c r="F305" s="20">
        <f t="shared" si="22"/>
        <v>-17.3100266456604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2018-10-01T20:05:28Z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