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F259" i="1" s="1"/>
  <c r="D259" i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<sst xmlns="http://schemas.openxmlformats.org/spreadsheetml/2006/main" count="252" uniqueCount="88">
  <si>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</si>
  <si>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</si>
  <si>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</si>
  <si>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</si>
  <si>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</si>
  <si>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</si>
  <si>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</si>
  <si>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</si>
  <si>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</si>
  <si>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</si>
  <si>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</si>
  <si>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</si>
  <si>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</si>
  <si>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</si>
  <si>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</si>
  <si>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</si>
  <si>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</si>
  <si>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</si>
  <si>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</si>
  <si>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</si>
  <si>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</si>
  <si>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</si>
  <si>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</si>
  <si>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</si>
  <si>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</si>
  <si>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</si>
  <si>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</si>
  <si>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</si>
  <si>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</si>
  <si>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</si>
  <si>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</si>
  <si>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</si>
  <si>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</si>
  <si>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</si>
  <si>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</si>
  <si>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</si>
  <si>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</si>
  <si>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</si>
  <si>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</si>
  <si>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</si>
  <si>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</si>
  <si>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</si>
  <si>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</si>
  <si>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</si>
  <si>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</si>
  <si>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</si>
  <si>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</si>
  <si>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</si>
  <si>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</si>
  <si>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</si>
  <si>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</si>
  <si>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</si>
  <si>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</si>
  <si>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</si>
  <si>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</si>
  <si>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</si>
  <si>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</si>
  <si>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</si>
  <si>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</si>
  <si>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</si>
  <si>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</si>
  <si>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</si>
  <si>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</si>
  <si>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</si>
  <si>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</si>
  <si>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</si>
  <si>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</si>
  <si>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</si>
  <si>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GLENWD   138 SHORE_RD 138 1</t>
  </si>
  <si>
    <t>Production Cost ($M)</t>
  </si>
  <si>
    <t>Congestion Rent ($M)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</si>
  <si>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</si>
  <si>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</si>
  <si>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</si>
  <si>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</si>
  <si>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</si>
  <si>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</si>
  <si>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</si>
  <si>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</si>
  <si>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</si>
  <si>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</si>
  <si>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</si>
  <si>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</si>
  <si>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</si>
  <si>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</si>
  <si>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Intermediate B 2030</t>
  </si>
  <si>
    <t>Static Change B 2030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</si>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</sst>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2974.530029296875</c:v>
                </c:pt>
                <c:pt idx="1">
                  <c:v>1693.0599365234375</c:v>
                </c:pt>
                <c:pt idx="2">
                  <c:v>24645.091796875</c:v>
                </c:pt>
                <c:pt idx="3">
                  <c:v>3668.66015625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3786.2001953125</c:v>
                </c:pt>
                <c:pt idx="1">
                  <c:v>1699.1800537109375</c:v>
                </c:pt>
                <c:pt idx="2">
                  <c:v>24693.748046875</c:v>
                </c:pt>
                <c:pt idx="3">
                  <c:v>3689.16015625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811.670166015625</c:v>
                </c:pt>
                <c:pt idx="1">
                  <c:v>6.1201171875</c:v>
                </c:pt>
                <c:pt idx="2">
                  <c:v>48.65625</c:v>
                </c:pt>
                <c:pt idx="3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5.000000074505806E-2</c:v>
                </c:pt>
                <c:pt idx="7">
                  <c:v>0</c:v>
                </c:pt>
                <c:pt idx="8">
                  <c:v>0</c:v>
                </c:pt>
                <c:pt idx="9">
                  <c:v>0.20000000298023224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5.000000074505806E-2</c:v>
                </c:pt>
                <c:pt idx="7">
                  <c:v>0</c:v>
                </c:pt>
                <c:pt idx="8">
                  <c:v>0</c:v>
                </c:pt>
                <c:pt idx="9">
                  <c:v>0.20000000298023224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-9.9999997764825821E-3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110.52180038964843</c:v>
                </c:pt>
                <c:pt idx="1">
                  <c:v>16.264642427795408</c:v>
                </c:pt>
                <c:pt idx="2">
                  <c:v>739.20590282421881</c:v>
                </c:pt>
                <c:pt idx="3">
                  <c:v>37.607535279296876</c:v>
                </c:pt>
                <c:pt idx="4">
                  <c:v>43.640817525878909</c:v>
                </c:pt>
                <c:pt idx="5">
                  <c:v>3260.9545331718741</c:v>
                </c:pt>
                <c:pt idx="6">
                  <c:v>2556.127910863037</c:v>
                </c:pt>
                <c:pt idx="7">
                  <c:v>1.2813719856948853</c:v>
                </c:pt>
                <c:pt idx="8">
                  <c:v>1.2501820143051148</c:v>
                </c:pt>
                <c:pt idx="9">
                  <c:v>9746.5540847499997</c:v>
                </c:pt>
                <c:pt idx="10">
                  <c:v>2366.7261388437501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96.724921356933493</c:v>
                </c:pt>
                <c:pt idx="1">
                  <c:v>13.0697185803833</c:v>
                </c:pt>
                <c:pt idx="2">
                  <c:v>702.1859087929688</c:v>
                </c:pt>
                <c:pt idx="3">
                  <c:v>29.690287923706055</c:v>
                </c:pt>
                <c:pt idx="4">
                  <c:v>34.917183762939452</c:v>
                </c:pt>
                <c:pt idx="5">
                  <c:v>3277.169927125</c:v>
                </c:pt>
                <c:pt idx="6">
                  <c:v>2884.6094792880849</c:v>
                </c:pt>
                <c:pt idx="7">
                  <c:v>1.4484919999999999</c:v>
                </c:pt>
                <c:pt idx="8">
                  <c:v>1.3846839380111695</c:v>
                </c:pt>
                <c:pt idx="9">
                  <c:v>9051.5678922499992</c:v>
                </c:pt>
                <c:pt idx="10">
                  <c:v>2326.27238503125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-13.796879032714941</c:v>
                </c:pt>
                <c:pt idx="1">
                  <c:v>-3.1949238474121078</c:v>
                </c:pt>
                <c:pt idx="2">
                  <c:v>-37.019994031250008</c:v>
                </c:pt>
                <c:pt idx="3">
                  <c:v>-7.9172473555908205</c:v>
                </c:pt>
                <c:pt idx="4">
                  <c:v>-8.7236337629394569</c:v>
                </c:pt>
                <c:pt idx="5">
                  <c:v>16.21539395312584</c:v>
                </c:pt>
                <c:pt idx="6">
                  <c:v>328.48156842504795</c:v>
                </c:pt>
                <c:pt idx="7">
                  <c:v>0.16712001430511458</c:v>
                </c:pt>
                <c:pt idx="8">
                  <c:v>0.13450192370605474</c:v>
                </c:pt>
                <c:pt idx="9">
                  <c:v>-694.98619250000047</c:v>
                </c:pt>
                <c:pt idx="10">
                  <c:v>-40.453753812500054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2.6399998664855957</c:v>
                </c:pt>
                <c:pt idx="1">
                  <c:v>0.39000001549720764</c:v>
                </c:pt>
                <c:pt idx="2">
                  <c:v>17.659999847412109</c:v>
                </c:pt>
                <c:pt idx="3">
                  <c:v>0.90999996662139893</c:v>
                </c:pt>
                <c:pt idx="4">
                  <c:v>1.0400000810623169</c:v>
                </c:pt>
                <c:pt idx="5">
                  <c:v>77.930007934570313</c:v>
                </c:pt>
                <c:pt idx="6">
                  <c:v>61.099998474121094</c:v>
                </c:pt>
                <c:pt idx="7">
                  <c:v>1.9999999552965164E-2</c:v>
                </c:pt>
                <c:pt idx="8">
                  <c:v>1.9999999552965164E-2</c:v>
                </c:pt>
                <c:pt idx="9">
                  <c:v>200.13999938964844</c:v>
                </c:pt>
                <c:pt idx="10">
                  <c:v>56.430000305175781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6.7100000381469727</c:v>
                </c:pt>
                <c:pt idx="1">
                  <c:v>0.89999997615814209</c:v>
                </c:pt>
                <c:pt idx="2">
                  <c:v>48.680000305175781</c:v>
                </c:pt>
                <c:pt idx="3">
                  <c:v>2.0499999523162842</c:v>
                </c:pt>
                <c:pt idx="4">
                  <c:v>2.4300000667572021</c:v>
                </c:pt>
                <c:pt idx="5">
                  <c:v>227.16000366210938</c:v>
                </c:pt>
                <c:pt idx="6">
                  <c:v>199.95001220703125</c:v>
                </c:pt>
                <c:pt idx="7">
                  <c:v>8.999999612569809E-2</c:v>
                </c:pt>
                <c:pt idx="8">
                  <c:v>8.999999612569809E-2</c:v>
                </c:pt>
                <c:pt idx="9">
                  <c:v>627.44000244140625</c:v>
                </c:pt>
                <c:pt idx="10">
                  <c:v>161.25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4.070000171661377</c:v>
                </c:pt>
                <c:pt idx="1">
                  <c:v>0.50999996066093445</c:v>
                </c:pt>
                <c:pt idx="2">
                  <c:v>31.020000457763672</c:v>
                </c:pt>
                <c:pt idx="3">
                  <c:v>1.1399999856948853</c:v>
                </c:pt>
                <c:pt idx="4">
                  <c:v>1.3899999856948853</c:v>
                </c:pt>
                <c:pt idx="5">
                  <c:v>149.22999572753906</c:v>
                </c:pt>
                <c:pt idx="6">
                  <c:v>138.85001373291016</c:v>
                </c:pt>
                <c:pt idx="7">
                  <c:v>6.9999996572732925E-2</c:v>
                </c:pt>
                <c:pt idx="8">
                  <c:v>6.9999996572732925E-2</c:v>
                </c:pt>
                <c:pt idx="9">
                  <c:v>427.30000305175781</c:v>
                </c:pt>
                <c:pt idx="10">
                  <c:v>104.81999969482422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-12.720001220703125</c:v>
                </c:pt>
                <c:pt idx="1">
                  <c:v>-4.4600000381469727</c:v>
                </c:pt>
                <c:pt idx="2">
                  <c:v>3.940000057220459</c:v>
                </c:pt>
                <c:pt idx="3">
                  <c:v>-6.869999885559082</c:v>
                </c:pt>
                <c:pt idx="4">
                  <c:v>0.19999998807907104</c:v>
                </c:pt>
                <c:pt idx="5">
                  <c:v>21.820001602172852</c:v>
                </c:pt>
                <c:pt idx="6">
                  <c:v>26.960000991821289</c:v>
                </c:pt>
                <c:pt idx="7">
                  <c:v>8.7399997711181641</c:v>
                </c:pt>
                <c:pt idx="8">
                  <c:v>18.879999160766602</c:v>
                </c:pt>
                <c:pt idx="9">
                  <c:v>179.52000427246094</c:v>
                </c:pt>
                <c:pt idx="10">
                  <c:v>72.720001220703125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-16.520000457763672</c:v>
                </c:pt>
                <c:pt idx="1">
                  <c:v>-5.6399998664855957</c:v>
                </c:pt>
                <c:pt idx="2">
                  <c:v>5.3199996948242188</c:v>
                </c:pt>
                <c:pt idx="3">
                  <c:v>-8.9400005340576172</c:v>
                </c:pt>
                <c:pt idx="4">
                  <c:v>0.36000001430511475</c:v>
                </c:pt>
                <c:pt idx="5">
                  <c:v>28.610000610351563</c:v>
                </c:pt>
                <c:pt idx="6">
                  <c:v>35.470001220703125</c:v>
                </c:pt>
                <c:pt idx="7">
                  <c:v>11.469999313354492</c:v>
                </c:pt>
                <c:pt idx="8">
                  <c:v>24.850000381469727</c:v>
                </c:pt>
                <c:pt idx="9">
                  <c:v>237.82000732421875</c:v>
                </c:pt>
                <c:pt idx="10">
                  <c:v>96.220001220703125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-3.7999992370605469</c:v>
                </c:pt>
                <c:pt idx="1">
                  <c:v>-1.179999828338623</c:v>
                </c:pt>
                <c:pt idx="2">
                  <c:v>1.3799996376037598</c:v>
                </c:pt>
                <c:pt idx="3">
                  <c:v>-2.0700006484985352</c:v>
                </c:pt>
                <c:pt idx="4">
                  <c:v>0.1600000262260437</c:v>
                </c:pt>
                <c:pt idx="5">
                  <c:v>6.7899990081787109</c:v>
                </c:pt>
                <c:pt idx="6">
                  <c:v>8.5100002288818359</c:v>
                </c:pt>
                <c:pt idx="7">
                  <c:v>2.7299995422363281</c:v>
                </c:pt>
                <c:pt idx="8">
                  <c:v>5.970001220703125</c:v>
                </c:pt>
                <c:pt idx="9">
                  <c:v>58.300003051757813</c:v>
                </c:pt>
                <c:pt idx="10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46.200000762939453</c:v>
                </c:pt>
                <c:pt idx="1">
                  <c:v>21.090000152587891</c:v>
                </c:pt>
                <c:pt idx="2">
                  <c:v>32.090000152587891</c:v>
                </c:pt>
                <c:pt idx="3">
                  <c:v>1.4900000095367432</c:v>
                </c:pt>
                <c:pt idx="4">
                  <c:v>12.930000305175781</c:v>
                </c:pt>
                <c:pt idx="5">
                  <c:v>237.22000122070313</c:v>
                </c:pt>
                <c:pt idx="6">
                  <c:v>157.42999267578125</c:v>
                </c:pt>
                <c:pt idx="7">
                  <c:v>51.270000457763672</c:v>
                </c:pt>
                <c:pt idx="8">
                  <c:v>101.38999938964844</c:v>
                </c:pt>
                <c:pt idx="9">
                  <c:v>921.83001708984375</c:v>
                </c:pt>
                <c:pt idx="10">
                  <c:v>415.64999389648438</c:v>
                </c:pt>
                <c:pt idx="11" formatCode="0">
                  <c:v>1998.5900061130524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47.849998474121094</c:v>
                </c:pt>
                <c:pt idx="1">
                  <c:v>21.920000076293945</c:v>
                </c:pt>
                <c:pt idx="2">
                  <c:v>33.5</c:v>
                </c:pt>
                <c:pt idx="3">
                  <c:v>1.8700000047683716</c:v>
                </c:pt>
                <c:pt idx="4">
                  <c:v>16.110000610351563</c:v>
                </c:pt>
                <c:pt idx="5">
                  <c:v>290.04998779296875</c:v>
                </c:pt>
                <c:pt idx="6">
                  <c:v>191.13999938964844</c:v>
                </c:pt>
                <c:pt idx="7">
                  <c:v>62.849998474121094</c:v>
                </c:pt>
                <c:pt idx="8">
                  <c:v>124.11000061035156</c:v>
                </c:pt>
                <c:pt idx="9">
                  <c:v>1150.8399658203125</c:v>
                </c:pt>
                <c:pt idx="10">
                  <c:v>497.59002685546875</c:v>
                </c:pt>
                <c:pt idx="11" formatCode="0">
                  <c:v>2437.8299781084061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1.6499977111816406</c:v>
                </c:pt>
                <c:pt idx="1">
                  <c:v>0.82999992370605469</c:v>
                </c:pt>
                <c:pt idx="2">
                  <c:v>1.4099998474121094</c:v>
                </c:pt>
                <c:pt idx="3">
                  <c:v>0.37999999523162842</c:v>
                </c:pt>
                <c:pt idx="4">
                  <c:v>3.1800003051757813</c:v>
                </c:pt>
                <c:pt idx="5">
                  <c:v>52.829986572265625</c:v>
                </c:pt>
                <c:pt idx="6">
                  <c:v>33.710006713867188</c:v>
                </c:pt>
                <c:pt idx="7">
                  <c:v>11.579998016357422</c:v>
                </c:pt>
                <c:pt idx="8">
                  <c:v>22.720001220703125</c:v>
                </c:pt>
                <c:pt idx="9">
                  <c:v>229.00994873046875</c:v>
                </c:pt>
                <c:pt idx="10">
                  <c:v>81.940032958984375</c:v>
                </c:pt>
                <c:pt idx="11" formatCode="0">
                  <c:v>439.2399719953537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1424.25</c:v>
                </c:pt>
                <c:pt idx="1">
                  <c:v>21.260000228881836</c:v>
                </c:pt>
                <c:pt idx="2">
                  <c:v>23.440000534057617</c:v>
                </c:pt>
                <c:pt idx="3">
                  <c:v>19.589999919757247</c:v>
                </c:pt>
                <c:pt idx="4">
                  <c:v>28.28999924659729</c:v>
                </c:pt>
                <c:pt idx="5">
                  <c:v>2.8999998569488525</c:v>
                </c:pt>
                <c:pt idx="6">
                  <c:v>3.6400001049041748</c:v>
                </c:pt>
                <c:pt idx="7">
                  <c:v>1.6200000047683716</c:v>
                </c:pt>
                <c:pt idx="8">
                  <c:v>2.5</c:v>
                </c:pt>
                <c:pt idx="9">
                  <c:v>0.87000000476837158</c:v>
                </c:pt>
                <c:pt idx="10">
                  <c:v>0.27000001072883606</c:v>
                </c:pt>
                <c:pt idx="11">
                  <c:v>0.65999996662139893</c:v>
                </c:pt>
                <c:pt idx="12">
                  <c:v>0</c:v>
                </c:pt>
                <c:pt idx="13">
                  <c:v>0.34999999403953552</c:v>
                </c:pt>
                <c:pt idx="14">
                  <c:v>0.17000000178813934</c:v>
                </c:pt>
                <c:pt idx="15">
                  <c:v>8.9999997988343239E-2</c:v>
                </c:pt>
                <c:pt idx="16">
                  <c:v>9.9999997764825821E-3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1747.369873046875</c:v>
                </c:pt>
                <c:pt idx="1">
                  <c:v>33.590000152587891</c:v>
                </c:pt>
                <c:pt idx="2">
                  <c:v>31.159999847412109</c:v>
                </c:pt>
                <c:pt idx="3">
                  <c:v>28.580000061541796</c:v>
                </c:pt>
                <c:pt idx="4">
                  <c:v>26.149999260902405</c:v>
                </c:pt>
                <c:pt idx="5">
                  <c:v>10.049999237060547</c:v>
                </c:pt>
                <c:pt idx="6">
                  <c:v>5.6499999854713678</c:v>
                </c:pt>
                <c:pt idx="7">
                  <c:v>2.5799999237060547</c:v>
                </c:pt>
                <c:pt idx="8">
                  <c:v>1.440000057220459</c:v>
                </c:pt>
                <c:pt idx="9">
                  <c:v>1.25</c:v>
                </c:pt>
                <c:pt idx="10">
                  <c:v>0.79000002145767212</c:v>
                </c:pt>
                <c:pt idx="11">
                  <c:v>0.71999996900558472</c:v>
                </c:pt>
                <c:pt idx="12">
                  <c:v>0.37000000476837158</c:v>
                </c:pt>
                <c:pt idx="13">
                  <c:v>0.36000001430511475</c:v>
                </c:pt>
                <c:pt idx="14">
                  <c:v>0.23000000417232513</c:v>
                </c:pt>
                <c:pt idx="15">
                  <c:v>4.999999888241291E-2</c:v>
                </c:pt>
                <c:pt idx="16">
                  <c:v>1.9999999552965164E-2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DUNWOODIE TO LONG ISLAND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EDIC MARCY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NEW SCOTLAND LEEDS</c:v>
                </c:pt>
                <c:pt idx="14">
                  <c:v>STOLLE GARDENVILLE</c:v>
                </c:pt>
                <c:pt idx="15">
                  <c:v>NIAGARA PACKARD</c:v>
                </c:pt>
                <c:pt idx="16">
                  <c:v>GLENWD   138 SHORE_RD 138 1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323.119873046875</c:v>
                </c:pt>
                <c:pt idx="1">
                  <c:v>12.329999923706055</c:v>
                </c:pt>
                <c:pt idx="2">
                  <c:v>7.7199993133544922</c:v>
                </c:pt>
                <c:pt idx="3">
                  <c:v>8.9900001417845488</c:v>
                </c:pt>
                <c:pt idx="4">
                  <c:v>-2.1399999856948853</c:v>
                </c:pt>
                <c:pt idx="5">
                  <c:v>7.1499993801116943</c:v>
                </c:pt>
                <c:pt idx="6">
                  <c:v>2.009999880567193</c:v>
                </c:pt>
                <c:pt idx="7">
                  <c:v>0.95999991893768311</c:v>
                </c:pt>
                <c:pt idx="8">
                  <c:v>-1.059999942779541</c:v>
                </c:pt>
                <c:pt idx="9">
                  <c:v>0.37999999523162842</c:v>
                </c:pt>
                <c:pt idx="10">
                  <c:v>0.52000001072883606</c:v>
                </c:pt>
                <c:pt idx="11">
                  <c:v>6.0000002384185791E-2</c:v>
                </c:pt>
                <c:pt idx="12">
                  <c:v>0.37000000476837158</c:v>
                </c:pt>
                <c:pt idx="13">
                  <c:v>1.0000020265579224E-2</c:v>
                </c:pt>
                <c:pt idx="14">
                  <c:v>6.0000002384185791E-2</c:v>
                </c:pt>
                <c:pt idx="15">
                  <c:v>-3.9999999105930328E-2</c:v>
                </c:pt>
                <c:pt idx="16">
                  <c:v>9.9999997764825821E-3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20903.41015625</c:v>
                </c:pt>
                <c:pt idx="1">
                  <c:v>5536.6201171875</c:v>
                </c:pt>
                <c:pt idx="2">
                  <c:v>29665.068359375</c:v>
                </c:pt>
                <c:pt idx="3">
                  <c:v>10226.0498046875</c:v>
                </c:pt>
                <c:pt idx="4">
                  <c:v>6794.91015625</c:v>
                </c:pt>
                <c:pt idx="5">
                  <c:v>10081.0703125</c:v>
                </c:pt>
                <c:pt idx="6">
                  <c:v>6879.0205078125</c:v>
                </c:pt>
                <c:pt idx="7">
                  <c:v>462.030029296875</c:v>
                </c:pt>
                <c:pt idx="8">
                  <c:v>111.59000396728516</c:v>
                </c:pt>
                <c:pt idx="9">
                  <c:v>25463.439453125</c:v>
                </c:pt>
                <c:pt idx="10">
                  <c:v>9850.3095703125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20907.51953125</c:v>
                </c:pt>
                <c:pt idx="1">
                  <c:v>5544.47021484375</c:v>
                </c:pt>
                <c:pt idx="2">
                  <c:v>29617.5</c:v>
                </c:pt>
                <c:pt idx="3">
                  <c:v>10238.3408203125</c:v>
                </c:pt>
                <c:pt idx="4">
                  <c:v>6780.25</c:v>
                </c:pt>
                <c:pt idx="5">
                  <c:v>10071.1494140625</c:v>
                </c:pt>
                <c:pt idx="6">
                  <c:v>7566.919921875</c:v>
                </c:pt>
                <c:pt idx="7">
                  <c:v>462.4000244140625</c:v>
                </c:pt>
                <c:pt idx="8">
                  <c:v>111.83000183105469</c:v>
                </c:pt>
                <c:pt idx="9">
                  <c:v>24208.69921875</c:v>
                </c:pt>
                <c:pt idx="10">
                  <c:v>9738.359375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4.109375</c:v>
                </c:pt>
                <c:pt idx="1">
                  <c:v>7.85009765625</c:v>
                </c:pt>
                <c:pt idx="2">
                  <c:v>-47.568359375</c:v>
                </c:pt>
                <c:pt idx="3">
                  <c:v>12.291015625</c:v>
                </c:pt>
                <c:pt idx="4">
                  <c:v>-14.66015625</c:v>
                </c:pt>
                <c:pt idx="5">
                  <c:v>-9.9208984375</c:v>
                </c:pt>
                <c:pt idx="6">
                  <c:v>687.8994140625</c:v>
                </c:pt>
                <c:pt idx="7">
                  <c:v>0.3699951171875</c:v>
                </c:pt>
                <c:pt idx="8">
                  <c:v>0.23999786376953125</c:v>
                </c:pt>
                <c:pt idx="9">
                  <c:v>-1254.740234375</c:v>
                </c:pt>
                <c:pt idx="10">
                  <c:v>-111.9501953125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3983.43994140625</c:v>
                </c:pt>
                <c:pt idx="1">
                  <c:v>2230.469970703125</c:v>
                </c:pt>
                <c:pt idx="2">
                  <c:v>3840.380126953125</c:v>
                </c:pt>
                <c:pt idx="3">
                  <c:v>1044.669921875</c:v>
                </c:pt>
                <c:pt idx="4">
                  <c:v>-4780.009765625</c:v>
                </c:pt>
                <c:pt idx="5">
                  <c:v>859.8399658203125</c:v>
                </c:pt>
                <c:pt idx="6">
                  <c:v>-213.47000122070313</c:v>
                </c:pt>
                <c:pt idx="7">
                  <c:v>-395.8800048828125</c:v>
                </c:pt>
                <c:pt idx="8">
                  <c:v>10340.5</c:v>
                </c:pt>
                <c:pt idx="9">
                  <c:v>995.530029296875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4110.39013671875</c:v>
                </c:pt>
                <c:pt idx="1">
                  <c:v>2278.409912109375</c:v>
                </c:pt>
                <c:pt idx="2">
                  <c:v>3901.659912109375</c:v>
                </c:pt>
                <c:pt idx="3">
                  <c:v>1133.1600341796875</c:v>
                </c:pt>
                <c:pt idx="4">
                  <c:v>-4655.5</c:v>
                </c:pt>
                <c:pt idx="5">
                  <c:v>937.72003173828125</c:v>
                </c:pt>
                <c:pt idx="6">
                  <c:v>-121.35999298095703</c:v>
                </c:pt>
                <c:pt idx="7">
                  <c:v>-317.1400146484375</c:v>
                </c:pt>
                <c:pt idx="8">
                  <c:v>10341.3701171875</c:v>
                </c:pt>
                <c:pt idx="9">
                  <c:v>996.8800048828125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126.9501953125</c:v>
                </c:pt>
                <c:pt idx="1">
                  <c:v>47.93994140625</c:v>
                </c:pt>
                <c:pt idx="2">
                  <c:v>61.27978515625</c:v>
                </c:pt>
                <c:pt idx="3">
                  <c:v>88.4901123046875</c:v>
                </c:pt>
                <c:pt idx="4">
                  <c:v>124.509765625</c:v>
                </c:pt>
                <c:pt idx="5">
                  <c:v>77.88006591796875</c:v>
                </c:pt>
                <c:pt idx="6">
                  <c:v>92.110008239746094</c:v>
                </c:pt>
                <c:pt idx="7">
                  <c:v>78.739990234375</c:v>
                </c:pt>
                <c:pt idx="8">
                  <c:v>0.8701171875</c:v>
                </c:pt>
                <c:pt idx="9">
                  <c:v>1.3499755859375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623.3800048828125</c:v>
                </c:pt>
                <c:pt idx="1">
                  <c:v>173.69999694824219</c:v>
                </c:pt>
                <c:pt idx="2">
                  <c:v>928.75</c:v>
                </c:pt>
                <c:pt idx="3">
                  <c:v>311.94000244140625</c:v>
                </c:pt>
                <c:pt idx="4">
                  <c:v>218.63999938964844</c:v>
                </c:pt>
                <c:pt idx="5">
                  <c:v>633.010009765625</c:v>
                </c:pt>
                <c:pt idx="6">
                  <c:v>390.68002319335938</c:v>
                </c:pt>
                <c:pt idx="7">
                  <c:v>25.680000305175781</c:v>
                </c:pt>
                <c:pt idx="8">
                  <c:v>6.5999999046325684</c:v>
                </c:pt>
                <c:pt idx="9">
                  <c:v>1472.56005859375</c:v>
                </c:pt>
                <c:pt idx="10">
                  <c:v>581.9100341796875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823.95001220703125</c:v>
                </c:pt>
                <c:pt idx="1">
                  <c:v>226.6199951171875</c:v>
                </c:pt>
                <c:pt idx="2">
                  <c:v>1202.5899658203125</c:v>
                </c:pt>
                <c:pt idx="3">
                  <c:v>403.36996459960938</c:v>
                </c:pt>
                <c:pt idx="4">
                  <c:v>282.0999755859375</c:v>
                </c:pt>
                <c:pt idx="5">
                  <c:v>818.1500244140625</c:v>
                </c:pt>
                <c:pt idx="6">
                  <c:v>560.8599853515625</c:v>
                </c:pt>
                <c:pt idx="7">
                  <c:v>32.549999237060547</c:v>
                </c:pt>
                <c:pt idx="8">
                  <c:v>8.3400001525878906</c:v>
                </c:pt>
                <c:pt idx="9">
                  <c:v>1812.7000732421875</c:v>
                </c:pt>
                <c:pt idx="10">
                  <c:v>734.45001220703125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200.57000732421875</c:v>
                </c:pt>
                <c:pt idx="1">
                  <c:v>52.919998168945313</c:v>
                </c:pt>
                <c:pt idx="2">
                  <c:v>273.8399658203125</c:v>
                </c:pt>
                <c:pt idx="3">
                  <c:v>91.429962158203125</c:v>
                </c:pt>
                <c:pt idx="4">
                  <c:v>63.459976196289063</c:v>
                </c:pt>
                <c:pt idx="5">
                  <c:v>185.1400146484375</c:v>
                </c:pt>
                <c:pt idx="6">
                  <c:v>170.17996215820313</c:v>
                </c:pt>
                <c:pt idx="7">
                  <c:v>6.8699989318847656</c:v>
                </c:pt>
                <c:pt idx="8">
                  <c:v>1.7400002479553223</c:v>
                </c:pt>
                <c:pt idx="9">
                  <c:v>340.1400146484375</c:v>
                </c:pt>
                <c:pt idx="10">
                  <c:v>152.53997802734375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416.78997802734375</c:v>
                </c:pt>
                <c:pt idx="1">
                  <c:v>285.80999755859375</c:v>
                </c:pt>
                <c:pt idx="2">
                  <c:v>478.97000122070313</c:v>
                </c:pt>
                <c:pt idx="3">
                  <c:v>183.44000244140625</c:v>
                </c:pt>
                <c:pt idx="4">
                  <c:v>212.72000122070313</c:v>
                </c:pt>
                <c:pt idx="5">
                  <c:v>619.4100341796875</c:v>
                </c:pt>
                <c:pt idx="6">
                  <c:v>492.55001831054688</c:v>
                </c:pt>
                <c:pt idx="7">
                  <c:v>151.30000305175781</c:v>
                </c:pt>
                <c:pt idx="8">
                  <c:v>314.57000732421875</c:v>
                </c:pt>
                <c:pt idx="9">
                  <c:v>2807.39990234375</c:v>
                </c:pt>
                <c:pt idx="10">
                  <c:v>1167.1199951171875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551.6300048828125</c:v>
                </c:pt>
                <c:pt idx="1">
                  <c:v>376.02999877929688</c:v>
                </c:pt>
                <c:pt idx="2">
                  <c:v>627.01995849609375</c:v>
                </c:pt>
                <c:pt idx="3">
                  <c:v>237.81999206542969</c:v>
                </c:pt>
                <c:pt idx="4">
                  <c:v>276.44000244140625</c:v>
                </c:pt>
                <c:pt idx="5">
                  <c:v>789.03997802734375</c:v>
                </c:pt>
                <c:pt idx="6">
                  <c:v>629.35003662109375</c:v>
                </c:pt>
                <c:pt idx="7">
                  <c:v>193.36000061035156</c:v>
                </c:pt>
                <c:pt idx="8">
                  <c:v>402.41998291015625</c:v>
                </c:pt>
                <c:pt idx="9">
                  <c:v>3619.380126953125</c:v>
                </c:pt>
                <c:pt idx="10">
                  <c:v>1481.929931640625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134.84002685546875</c:v>
                </c:pt>
                <c:pt idx="1">
                  <c:v>90.220001220703125</c:v>
                </c:pt>
                <c:pt idx="2">
                  <c:v>148.04995727539063</c:v>
                </c:pt>
                <c:pt idx="3">
                  <c:v>54.379989624023438</c:v>
                </c:pt>
                <c:pt idx="4">
                  <c:v>63.720001220703125</c:v>
                </c:pt>
                <c:pt idx="5">
                  <c:v>169.62994384765625</c:v>
                </c:pt>
                <c:pt idx="6">
                  <c:v>136.80001831054688</c:v>
                </c:pt>
                <c:pt idx="7">
                  <c:v>42.05999755859375</c:v>
                </c:pt>
                <c:pt idx="8">
                  <c:v>87.8499755859375</c:v>
                </c:pt>
                <c:pt idx="9">
                  <c:v>811.980224609375</c:v>
                </c:pt>
                <c:pt idx="10">
                  <c:v>314.8099365234375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85.840003967285156</c:v>
                </c:pt>
                <c:pt idx="1">
                  <c:v>5.9999994933605194E-2</c:v>
                </c:pt>
                <c:pt idx="2">
                  <c:v>123.23999786376953</c:v>
                </c:pt>
                <c:pt idx="3">
                  <c:v>0.14000000059604645</c:v>
                </c:pt>
                <c:pt idx="4">
                  <c:v>0.17000000178813934</c:v>
                </c:pt>
                <c:pt idx="5">
                  <c:v>313.77001953125</c:v>
                </c:pt>
                <c:pt idx="6">
                  <c:v>30.510000228881836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47.790000915527344</c:v>
                </c:pt>
                <c:pt idx="10">
                  <c:v>357.57000732421875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85.930000305175781</c:v>
                </c:pt>
                <c:pt idx="1">
                  <c:v>4.9999997019767761E-2</c:v>
                </c:pt>
                <c:pt idx="2">
                  <c:v>153.80000305175781</c:v>
                </c:pt>
                <c:pt idx="3">
                  <c:v>0.10999999940395355</c:v>
                </c:pt>
                <c:pt idx="4">
                  <c:v>0.12999999523162842</c:v>
                </c:pt>
                <c:pt idx="5">
                  <c:v>313.739990234375</c:v>
                </c:pt>
                <c:pt idx="6">
                  <c:v>32.009998321533203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44.490001678466797</c:v>
                </c:pt>
                <c:pt idx="10">
                  <c:v>357.35000610351563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8.9996337890625E-2</c:v>
                </c:pt>
                <c:pt idx="1">
                  <c:v>-9.9999979138374329E-3</c:v>
                </c:pt>
                <c:pt idx="2">
                  <c:v>30.560005187988281</c:v>
                </c:pt>
                <c:pt idx="3">
                  <c:v>-3.0000001192092896E-2</c:v>
                </c:pt>
                <c:pt idx="4">
                  <c:v>-4.0000006556510925E-2</c:v>
                </c:pt>
                <c:pt idx="5">
                  <c:v>-3.0029296875E-2</c:v>
                </c:pt>
                <c:pt idx="6">
                  <c:v>1.4999980926513672</c:v>
                </c:pt>
                <c:pt idx="7">
                  <c:v>0</c:v>
                </c:pt>
                <c:pt idx="8">
                  <c:v>0</c:v>
                </c:pt>
                <c:pt idx="9">
                  <c:v>-3.2999992370605469</c:v>
                </c:pt>
                <c:pt idx="10">
                  <c:v>-0.220001220703125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30.076690182648388</c:v>
                </c:pt>
                <c:pt idx="1">
                  <c:v>31.507078082191814</c:v>
                </c:pt>
                <c:pt idx="2">
                  <c:v>33.530585958904176</c:v>
                </c:pt>
                <c:pt idx="3">
                  <c:v>31.274703652968089</c:v>
                </c:pt>
                <c:pt idx="4">
                  <c:v>34.841533219177997</c:v>
                </c:pt>
                <c:pt idx="5">
                  <c:v>57.229192694063897</c:v>
                </c:pt>
                <c:pt idx="6">
                  <c:v>53.816304794520335</c:v>
                </c:pt>
                <c:pt idx="7">
                  <c:v>54.646323401826777</c:v>
                </c:pt>
                <c:pt idx="8">
                  <c:v>54.697002853881287</c:v>
                </c:pt>
                <c:pt idx="9">
                  <c:v>55.323024543378942</c:v>
                </c:pt>
                <c:pt idx="10">
                  <c:v>57.498221461187264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39.38217077625572</c:v>
                </c:pt>
                <c:pt idx="1">
                  <c:v>41.044581164383587</c:v>
                </c:pt>
                <c:pt idx="2">
                  <c:v>43.548638127853962</c:v>
                </c:pt>
                <c:pt idx="3">
                  <c:v>40.457509132420071</c:v>
                </c:pt>
                <c:pt idx="4">
                  <c:v>44.999940639269205</c:v>
                </c:pt>
                <c:pt idx="5">
                  <c:v>72.745958333333206</c:v>
                </c:pt>
                <c:pt idx="6">
                  <c:v>68.433038356164261</c:v>
                </c:pt>
                <c:pt idx="7">
                  <c:v>69.562802054794531</c:v>
                </c:pt>
                <c:pt idx="8">
                  <c:v>69.636292237443072</c:v>
                </c:pt>
                <c:pt idx="9">
                  <c:v>70.799245433789793</c:v>
                </c:pt>
                <c:pt idx="10">
                  <c:v>72.704856963470419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9.3054805936073315</c:v>
                </c:pt>
                <c:pt idx="1">
                  <c:v>9.5375030821917726</c:v>
                </c:pt>
                <c:pt idx="2">
                  <c:v>10.018052168949787</c:v>
                </c:pt>
                <c:pt idx="3">
                  <c:v>9.1828054794519822</c:v>
                </c:pt>
                <c:pt idx="4">
                  <c:v>10.158407420091208</c:v>
                </c:pt>
                <c:pt idx="5">
                  <c:v>15.516765639269309</c:v>
                </c:pt>
                <c:pt idx="6">
                  <c:v>14.616733561643926</c:v>
                </c:pt>
                <c:pt idx="7">
                  <c:v>14.916478652967754</c:v>
                </c:pt>
                <c:pt idx="8">
                  <c:v>14.939289383561785</c:v>
                </c:pt>
                <c:pt idx="9">
                  <c:v>15.47622089041085</c:v>
                </c:pt>
                <c:pt idx="10">
                  <c:v>15.206635502283156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B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1118.889892578125</c:v>
                </c:pt>
                <c:pt idx="1">
                  <c:v>175.58999633789063</c:v>
                </c:pt>
                <c:pt idx="2">
                  <c:v>736.0400390625</c:v>
                </c:pt>
                <c:pt idx="3">
                  <c:v>61.029998779296875</c:v>
                </c:pt>
                <c:pt idx="4">
                  <c:v>78.639999389648438</c:v>
                </c:pt>
                <c:pt idx="5">
                  <c:v>757.4000244140625</c:v>
                </c:pt>
                <c:pt idx="6">
                  <c:v>393.52001953125</c:v>
                </c:pt>
                <c:pt idx="7">
                  <c:v>1293.1500244140625</c:v>
                </c:pt>
                <c:pt idx="8">
                  <c:v>0.55000001192092896</c:v>
                </c:pt>
                <c:pt idx="9">
                  <c:v>2073.47998046875</c:v>
                </c:pt>
                <c:pt idx="10">
                  <c:v>3620.070068359375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B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1121.320068359375</c:v>
                </c:pt>
                <c:pt idx="1">
                  <c:v>185.77000427246094</c:v>
                </c:pt>
                <c:pt idx="2">
                  <c:v>770.6400146484375</c:v>
                </c:pt>
                <c:pt idx="3">
                  <c:v>60.959999084472656</c:v>
                </c:pt>
                <c:pt idx="4">
                  <c:v>77.290000915527344</c:v>
                </c:pt>
                <c:pt idx="5">
                  <c:v>761.5</c:v>
                </c:pt>
                <c:pt idx="6">
                  <c:v>418.04000854492188</c:v>
                </c:pt>
                <c:pt idx="7">
                  <c:v>1293.2099609375</c:v>
                </c:pt>
                <c:pt idx="8">
                  <c:v>0.57999998331069946</c:v>
                </c:pt>
                <c:pt idx="9">
                  <c:v>1883.3900146484375</c:v>
                </c:pt>
                <c:pt idx="10">
                  <c:v>3611.590087890625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2.43017578125</c:v>
                </c:pt>
                <c:pt idx="1">
                  <c:v>10.180007934570313</c:v>
                </c:pt>
                <c:pt idx="2">
                  <c:v>34.5999755859375</c:v>
                </c:pt>
                <c:pt idx="3">
                  <c:v>-6.999969482421875E-2</c:v>
                </c:pt>
                <c:pt idx="4">
                  <c:v>-1.3499984741210938</c:v>
                </c:pt>
                <c:pt idx="5">
                  <c:v>4.0999755859375</c:v>
                </c:pt>
                <c:pt idx="6">
                  <c:v>24.519989013671875</c:v>
                </c:pt>
                <c:pt idx="7">
                  <c:v>5.99365234375E-2</c:v>
                </c:pt>
                <c:pt idx="8">
                  <c:v>2.9999971389770508E-2</c:v>
                </c:pt>
                <c:pt idx="9">
                  <c:v>-190.0899658203125</c:v>
                </c:pt>
                <c:pt idx="10">
                  <c:v>-8.47998046875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D307" sqref="D307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1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46.200000762939453</v>
      </c>
      <c r="E6" s="26">
        <v>47.849998474121094</v>
      </c>
      <c r="F6" s="26">
        <f>E6-D6</f>
        <v>1.6499977111816406</v>
      </c>
    </row>
    <row r="7" spans="3:6" x14ac:dyDescent="0.3">
      <c r="C7" s="1" t="s">
        <v>60</v>
      </c>
      <c r="D7" s="9">
        <v>21.090000152587891</v>
      </c>
      <c r="E7" s="26">
        <v>21.920000076293945</v>
      </c>
      <c r="F7" s="26">
        <f t="shared" ref="F7:F16" si="0">E7-D7</f>
        <v>0.82999992370605469</v>
      </c>
    </row>
    <row r="8" spans="3:6" x14ac:dyDescent="0.3">
      <c r="C8" s="1" t="s">
        <v>28</v>
      </c>
      <c r="D8" s="9">
        <v>32.090000152587891</v>
      </c>
      <c r="E8" s="26">
        <v>33.5</v>
      </c>
      <c r="F8" s="26">
        <f t="shared" si="0"/>
        <v>1.4099998474121094</v>
      </c>
    </row>
    <row r="9" spans="3:6" x14ac:dyDescent="0.3">
      <c r="C9" s="1" t="s">
        <v>29</v>
      </c>
      <c r="D9" s="9">
        <v>1.4900000095367432</v>
      </c>
      <c r="E9" s="26">
        <v>1.8700000047683716</v>
      </c>
      <c r="F9" s="26">
        <f t="shared" si="0"/>
        <v>0.37999999523162842</v>
      </c>
    </row>
    <row r="10" spans="3:6" x14ac:dyDescent="0.3">
      <c r="C10" s="1" t="s">
        <v>30</v>
      </c>
      <c r="D10" s="9">
        <v>12.930000305175781</v>
      </c>
      <c r="E10" s="26">
        <v>16.110000610351563</v>
      </c>
      <c r="F10" s="26">
        <f t="shared" si="0"/>
        <v>3.1800003051757813</v>
      </c>
    </row>
    <row r="11" spans="3:6" x14ac:dyDescent="0.3">
      <c r="C11" s="1" t="s">
        <v>31</v>
      </c>
      <c r="D11" s="9">
        <v>237.22000122070313</v>
      </c>
      <c r="E11" s="26">
        <v>290.04998779296875</v>
      </c>
      <c r="F11" s="26">
        <f t="shared" si="0"/>
        <v>52.829986572265625</v>
      </c>
    </row>
    <row r="12" spans="3:6" x14ac:dyDescent="0.3">
      <c r="C12" s="1" t="s">
        <v>32</v>
      </c>
      <c r="D12" s="9">
        <v>157.42999267578125</v>
      </c>
      <c r="E12" s="26">
        <v>191.13999938964844</v>
      </c>
      <c r="F12" s="26">
        <f t="shared" si="0"/>
        <v>33.710006713867188</v>
      </c>
    </row>
    <row r="13" spans="3:6" x14ac:dyDescent="0.3">
      <c r="C13" s="1" t="s">
        <v>33</v>
      </c>
      <c r="D13" s="9">
        <v>51.270000457763672</v>
      </c>
      <c r="E13" s="26">
        <v>62.849998474121094</v>
      </c>
      <c r="F13" s="26">
        <f t="shared" si="0"/>
        <v>11.579998016357422</v>
      </c>
    </row>
    <row r="14" spans="3:6" x14ac:dyDescent="0.3">
      <c r="C14" s="1" t="s">
        <v>34</v>
      </c>
      <c r="D14" s="9">
        <v>101.38999938964844</v>
      </c>
      <c r="E14" s="26">
        <v>124.11000061035156</v>
      </c>
      <c r="F14" s="26">
        <f t="shared" si="0"/>
        <v>22.720001220703125</v>
      </c>
    </row>
    <row r="15" spans="3:6" x14ac:dyDescent="0.3">
      <c r="C15" s="1" t="s">
        <v>35</v>
      </c>
      <c r="D15" s="9">
        <v>921.83001708984375</v>
      </c>
      <c r="E15" s="26">
        <v>1150.8399658203125</v>
      </c>
      <c r="F15" s="26">
        <f t="shared" si="0"/>
        <v>229.00994873046875</v>
      </c>
    </row>
    <row r="16" spans="3:6" ht="17.25" thickBot="1" x14ac:dyDescent="0.35">
      <c r="C16" s="1" t="s">
        <v>36</v>
      </c>
      <c r="D16" s="9">
        <v>415.64999389648438</v>
      </c>
      <c r="E16" s="26">
        <v>497.59002685546875</v>
      </c>
      <c r="F16" s="26">
        <f t="shared" si="0"/>
        <v>81.940032958984375</v>
      </c>
    </row>
    <row r="17" spans="3:6" ht="18" thickTop="1" thickBot="1" x14ac:dyDescent="0.3">
      <c r="C17" s="19" t="s">
        <v>37</v>
      </c>
      <c r="D17" s="7">
        <f t="shared" ref="D17:F17" si="1">SUM(D6:D16)</f>
        <v>1998.5900061130524</v>
      </c>
      <c r="E17" s="7">
        <f t="shared" si="1"/>
        <v>2437.8299781084061</v>
      </c>
      <c r="F17" s="7">
        <f t="shared" si="1"/>
        <v>439.2399719953537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Intermediate B 2030</v>
      </c>
      <c r="E24" s="7" t="str">
        <f>$E$5</f>
        <v>Static Change B 2030</v>
      </c>
      <c r="F24" s="7" t="s">
        <v>74</v>
      </c>
    </row>
    <row r="25" spans="3:6" ht="17.25" thickTop="1" x14ac:dyDescent="0.3">
      <c r="C25" s="1" t="s">
        <v>27</v>
      </c>
      <c r="D25" s="9">
        <v>20.069999694824219</v>
      </c>
      <c r="E25" s="26">
        <v>22.900001525878906</v>
      </c>
      <c r="F25" s="26">
        <f>E25-D25</f>
        <v>2.8300018310546875</v>
      </c>
    </row>
    <row r="26" spans="3:6" x14ac:dyDescent="0.3">
      <c r="C26" s="1" t="s">
        <v>60</v>
      </c>
      <c r="D26" s="9">
        <v>52.760002136230469</v>
      </c>
      <c r="E26" s="26">
        <v>53</v>
      </c>
      <c r="F26" s="26">
        <f t="shared" ref="F26:F43" si="2">E26-D26</f>
        <v>0.23999786376953125</v>
      </c>
    </row>
    <row r="27" spans="3:6" x14ac:dyDescent="0.3">
      <c r="C27" s="1" t="s">
        <v>28</v>
      </c>
      <c r="D27" s="9">
        <v>318.72000122070313</v>
      </c>
      <c r="E27" s="26">
        <v>346.25997924804688</v>
      </c>
      <c r="F27" s="26">
        <f t="shared" si="2"/>
        <v>27.53997802734375</v>
      </c>
    </row>
    <row r="28" spans="3:6" x14ac:dyDescent="0.3">
      <c r="C28" s="1" t="s">
        <v>29</v>
      </c>
      <c r="D28" s="9">
        <v>5.5</v>
      </c>
      <c r="E28" s="26">
        <v>5.7300004959106445</v>
      </c>
      <c r="F28" s="26">
        <f t="shared" si="2"/>
        <v>0.23000049591064453</v>
      </c>
    </row>
    <row r="29" spans="3:6" x14ac:dyDescent="0.3">
      <c r="C29" s="1" t="s">
        <v>30</v>
      </c>
      <c r="D29" s="9">
        <v>7.369999885559082</v>
      </c>
      <c r="E29" s="26">
        <v>7.7000002861022949</v>
      </c>
      <c r="F29" s="26">
        <f t="shared" si="2"/>
        <v>0.33000040054321289</v>
      </c>
    </row>
    <row r="30" spans="3:6" x14ac:dyDescent="0.3">
      <c r="C30" s="1" t="s">
        <v>31</v>
      </c>
      <c r="D30" s="9">
        <v>483.49002075195313</v>
      </c>
      <c r="E30" s="26">
        <v>640.5599365234375</v>
      </c>
      <c r="F30" s="26">
        <f t="shared" si="2"/>
        <v>157.06991577148438</v>
      </c>
    </row>
    <row r="31" spans="3:6" x14ac:dyDescent="0.3">
      <c r="C31" s="1" t="s">
        <v>32</v>
      </c>
      <c r="D31" s="9">
        <v>353.57998657226563</v>
      </c>
      <c r="E31" s="26">
        <v>530.63995361328125</v>
      </c>
      <c r="F31" s="26">
        <f t="shared" si="2"/>
        <v>177.05996704101563</v>
      </c>
    </row>
    <row r="32" spans="3:6" x14ac:dyDescent="0.3">
      <c r="C32" s="1" t="s">
        <v>33</v>
      </c>
      <c r="D32" s="9">
        <v>7.5</v>
      </c>
      <c r="E32" s="26">
        <v>7.5900001525878906</v>
      </c>
      <c r="F32" s="26">
        <f t="shared" si="2"/>
        <v>9.0000152587890625E-2</v>
      </c>
    </row>
    <row r="33" spans="3:6" x14ac:dyDescent="0.3">
      <c r="C33" s="1" t="s">
        <v>34</v>
      </c>
      <c r="D33" s="9">
        <v>0.16999998688697815</v>
      </c>
      <c r="E33" s="26">
        <v>0.25</v>
      </c>
      <c r="F33" s="26">
        <f t="shared" si="2"/>
        <v>8.0000013113021851E-2</v>
      </c>
    </row>
    <row r="34" spans="3:6" x14ac:dyDescent="0.3">
      <c r="C34" s="1" t="s">
        <v>35</v>
      </c>
      <c r="D34" s="9">
        <v>1365.0400390625</v>
      </c>
      <c r="E34" s="26">
        <v>1710.4600830078125</v>
      </c>
      <c r="F34" s="26">
        <f t="shared" si="2"/>
        <v>345.4200439453125</v>
      </c>
    </row>
    <row r="35" spans="3:6" ht="17.25" thickBot="1" x14ac:dyDescent="0.35">
      <c r="C35" s="1" t="s">
        <v>36</v>
      </c>
      <c r="D35" s="9">
        <v>360.33001708984375</v>
      </c>
      <c r="E35" s="26">
        <v>461.1099853515625</v>
      </c>
      <c r="F35" s="26">
        <f t="shared" si="2"/>
        <v>100.77996826171875</v>
      </c>
    </row>
    <row r="36" spans="3:6" ht="18" thickTop="1" thickBot="1" x14ac:dyDescent="0.3">
      <c r="C36" s="19" t="s">
        <v>37</v>
      </c>
      <c r="D36" s="10">
        <v>2974.530029296875</v>
      </c>
      <c r="E36" s="10">
        <v>3786.2001953125</v>
      </c>
      <c r="F36" s="10">
        <f t="shared" si="2"/>
        <v>811.670166015625</v>
      </c>
    </row>
    <row r="37" spans="3:6" ht="17.25" thickTop="1" x14ac:dyDescent="0.3">
      <c r="C37" s="1" t="s">
        <v>24</v>
      </c>
      <c r="D37" s="9">
        <v>1056.1199951171875</v>
      </c>
      <c r="E37" s="26">
        <v>1080.550048828125</v>
      </c>
      <c r="F37" s="26">
        <f t="shared" si="2"/>
        <v>24.4300537109375</v>
      </c>
    </row>
    <row r="38" spans="3:6" ht="17.25" thickBot="1" x14ac:dyDescent="0.35">
      <c r="C38" s="1" t="s">
        <v>25</v>
      </c>
      <c r="D38" s="9">
        <v>510.83999633789063</v>
      </c>
      <c r="E38" s="26">
        <v>498.22000122070313</v>
      </c>
      <c r="F38" s="26">
        <f t="shared" si="2"/>
        <v>-12.6199951171875</v>
      </c>
    </row>
    <row r="39" spans="3:6" ht="18" thickTop="1" thickBot="1" x14ac:dyDescent="0.3">
      <c r="C39" s="19" t="s">
        <v>26</v>
      </c>
      <c r="D39" s="10">
        <v>3519.7900390625</v>
      </c>
      <c r="E39" s="10">
        <v>4368.48974609375</v>
      </c>
      <c r="F39" s="10">
        <f t="shared" si="2"/>
        <v>848.69970703125</v>
      </c>
    </row>
    <row r="40" spans="3:6" ht="17.25" thickTop="1" x14ac:dyDescent="0.3">
      <c r="C40" s="1" t="s">
        <v>75</v>
      </c>
      <c r="D40" s="9">
        <v>1693.0599365234375</v>
      </c>
      <c r="E40" s="26">
        <v>1699.1800537109375</v>
      </c>
      <c r="F40" s="26">
        <f t="shared" si="2"/>
        <v>6.1201171875</v>
      </c>
    </row>
    <row r="41" spans="3:6" x14ac:dyDescent="0.3">
      <c r="C41" s="1" t="s">
        <v>76</v>
      </c>
      <c r="D41" s="9">
        <v>24645.091796875</v>
      </c>
      <c r="E41" s="26">
        <v>24693.748046875</v>
      </c>
      <c r="F41" s="26">
        <f t="shared" si="2"/>
        <v>48.65625</v>
      </c>
    </row>
    <row r="42" spans="3:6" ht="17.25" thickBot="1" x14ac:dyDescent="0.35">
      <c r="C42" s="1" t="s">
        <v>77</v>
      </c>
      <c r="D42" s="9">
        <v>3668.66015625</v>
      </c>
      <c r="E42" s="26">
        <v>3689.16015625</v>
      </c>
      <c r="F42" s="26">
        <f t="shared" si="2"/>
        <v>20.5</v>
      </c>
    </row>
    <row r="43" spans="3:6" ht="18" thickTop="1" thickBot="1" x14ac:dyDescent="0.3">
      <c r="C43" s="19" t="s">
        <v>38</v>
      </c>
      <c r="D43" s="11">
        <f>D36+D40+D41+D42</f>
        <v>32981.341918945313</v>
      </c>
      <c r="E43" s="11">
        <f>E36+E40+E41+E42</f>
        <v>33868.288452148438</v>
      </c>
      <c r="F43" s="11">
        <f t="shared" si="2"/>
        <v>886.946533203125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B 2030</v>
      </c>
      <c r="E48" s="7" t="str">
        <f>$E$5</f>
        <v>Static Change B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20903.41015625</v>
      </c>
      <c r="E49" s="9">
        <v>20907.51953125</v>
      </c>
      <c r="F49" s="9">
        <f>E49-D49</f>
        <v>4.109375</v>
      </c>
    </row>
    <row r="50" spans="3:6" s="5" customFormat="1" x14ac:dyDescent="0.25">
      <c r="C50" s="1" t="s">
        <v>60</v>
      </c>
      <c r="D50" s="9">
        <v>5536.6201171875</v>
      </c>
      <c r="E50" s="9">
        <v>5544.47021484375</v>
      </c>
      <c r="F50" s="9">
        <f t="shared" ref="F50:F65" si="3">E50-D50</f>
        <v>7.85009765625</v>
      </c>
    </row>
    <row r="51" spans="3:6" s="5" customFormat="1" x14ac:dyDescent="0.25">
      <c r="C51" s="1" t="s">
        <v>28</v>
      </c>
      <c r="D51" s="9">
        <v>29665.068359375</v>
      </c>
      <c r="E51" s="9">
        <v>29617.5</v>
      </c>
      <c r="F51" s="9">
        <f t="shared" si="3"/>
        <v>-47.568359375</v>
      </c>
    </row>
    <row r="52" spans="3:6" s="5" customFormat="1" x14ac:dyDescent="0.25">
      <c r="C52" s="1" t="s">
        <v>29</v>
      </c>
      <c r="D52" s="9">
        <v>10226.0498046875</v>
      </c>
      <c r="E52" s="9">
        <v>10238.3408203125</v>
      </c>
      <c r="F52" s="9">
        <f t="shared" si="3"/>
        <v>12.291015625</v>
      </c>
    </row>
    <row r="53" spans="3:6" s="5" customFormat="1" x14ac:dyDescent="0.25">
      <c r="C53" s="1" t="s">
        <v>30</v>
      </c>
      <c r="D53" s="9">
        <v>6794.91015625</v>
      </c>
      <c r="E53" s="9">
        <v>6780.25</v>
      </c>
      <c r="F53" s="9">
        <f t="shared" si="3"/>
        <v>-14.66015625</v>
      </c>
    </row>
    <row r="54" spans="3:6" s="5" customFormat="1" x14ac:dyDescent="0.25">
      <c r="C54" s="1" t="s">
        <v>31</v>
      </c>
      <c r="D54" s="9">
        <v>10081.0703125</v>
      </c>
      <c r="E54" s="9">
        <v>10071.1494140625</v>
      </c>
      <c r="F54" s="9">
        <f t="shared" si="3"/>
        <v>-9.9208984375</v>
      </c>
    </row>
    <row r="55" spans="3:6" s="5" customFormat="1" x14ac:dyDescent="0.25">
      <c r="C55" s="1" t="s">
        <v>32</v>
      </c>
      <c r="D55" s="9">
        <v>6879.0205078125</v>
      </c>
      <c r="E55" s="9">
        <v>7566.919921875</v>
      </c>
      <c r="F55" s="9">
        <f t="shared" si="3"/>
        <v>687.8994140625</v>
      </c>
    </row>
    <row r="56" spans="3:6" s="5" customFormat="1" x14ac:dyDescent="0.25">
      <c r="C56" s="1" t="s">
        <v>33</v>
      </c>
      <c r="D56" s="9">
        <v>462.030029296875</v>
      </c>
      <c r="E56" s="9">
        <v>462.4000244140625</v>
      </c>
      <c r="F56" s="9">
        <f t="shared" si="3"/>
        <v>0.3699951171875</v>
      </c>
    </row>
    <row r="57" spans="3:6" s="5" customFormat="1" x14ac:dyDescent="0.25">
      <c r="C57" s="1" t="s">
        <v>34</v>
      </c>
      <c r="D57" s="9">
        <v>111.59000396728516</v>
      </c>
      <c r="E57" s="9">
        <v>111.83000183105469</v>
      </c>
      <c r="F57" s="9">
        <f t="shared" si="3"/>
        <v>0.23999786376953125</v>
      </c>
    </row>
    <row r="58" spans="3:6" s="5" customFormat="1" x14ac:dyDescent="0.25">
      <c r="C58" s="1" t="s">
        <v>35</v>
      </c>
      <c r="D58" s="9">
        <v>25463.439453125</v>
      </c>
      <c r="E58" s="9">
        <v>24208.69921875</v>
      </c>
      <c r="F58" s="9">
        <f t="shared" si="3"/>
        <v>-1254.740234375</v>
      </c>
    </row>
    <row r="59" spans="3:6" s="5" customFormat="1" ht="17.25" thickBot="1" x14ac:dyDescent="0.3">
      <c r="C59" s="1" t="s">
        <v>36</v>
      </c>
      <c r="D59" s="9">
        <v>9850.3095703125</v>
      </c>
      <c r="E59" s="9">
        <v>9738.359375</v>
      </c>
      <c r="F59" s="9">
        <f t="shared" si="3"/>
        <v>-111.9501953125</v>
      </c>
    </row>
    <row r="60" spans="3:6" s="5" customFormat="1" ht="18" thickTop="1" thickBot="1" x14ac:dyDescent="0.3">
      <c r="C60" s="14" t="s">
        <v>37</v>
      </c>
      <c r="D60" s="10">
        <v>125973.5234375</v>
      </c>
      <c r="E60" s="10">
        <v>125247.4375</v>
      </c>
      <c r="F60" s="10">
        <f t="shared" si="3"/>
        <v>-726.0859375</v>
      </c>
    </row>
    <row r="61" spans="3:6" s="5" customFormat="1" ht="17.25" thickTop="1" x14ac:dyDescent="0.25">
      <c r="C61" s="15" t="s">
        <v>4</v>
      </c>
      <c r="D61" s="9">
        <v>139855.46875</v>
      </c>
      <c r="E61" s="24">
        <v>139916.609375</v>
      </c>
      <c r="F61" s="24">
        <f t="shared" si="3"/>
        <v>61.140625</v>
      </c>
    </row>
    <row r="62" spans="3:6" s="5" customFormat="1" x14ac:dyDescent="0.25">
      <c r="C62" s="15" t="s">
        <v>5</v>
      </c>
      <c r="D62" s="9">
        <v>834998.875</v>
      </c>
      <c r="E62" s="24">
        <v>835164.375</v>
      </c>
      <c r="F62" s="24">
        <f t="shared" si="3"/>
        <v>165.5</v>
      </c>
    </row>
    <row r="63" spans="3:6" s="5" customFormat="1" x14ac:dyDescent="0.25">
      <c r="C63" s="15" t="s">
        <v>6</v>
      </c>
      <c r="D63" s="9">
        <v>96866.625</v>
      </c>
      <c r="E63" s="24">
        <v>97143.671875</v>
      </c>
      <c r="F63" s="24">
        <f t="shared" si="3"/>
        <v>277.046875</v>
      </c>
    </row>
    <row r="64" spans="3:6" s="5" customFormat="1" ht="17.25" thickBot="1" x14ac:dyDescent="0.3">
      <c r="C64" s="15" t="s">
        <v>39</v>
      </c>
      <c r="D64" s="9">
        <v>25971.349609375</v>
      </c>
      <c r="E64" s="24">
        <v>25970.65234375</v>
      </c>
      <c r="F64" s="24">
        <f t="shared" si="3"/>
        <v>-0.697265625</v>
      </c>
    </row>
    <row r="65" spans="1:6" s="5" customFormat="1" ht="18" thickTop="1" thickBot="1" x14ac:dyDescent="0.3">
      <c r="C65" s="14" t="s">
        <v>38</v>
      </c>
      <c r="D65" s="11">
        <f>SUM(D60:D64)</f>
        <v>1223665.841796875</v>
      </c>
      <c r="E65" s="11">
        <f>SUM(E60:E64)</f>
        <v>1223442.74609375</v>
      </c>
      <c r="F65" s="11">
        <f t="shared" si="3"/>
        <v>-223.095703125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B 2030</v>
      </c>
      <c r="E71" s="7" t="str">
        <f>$E$5</f>
        <v>Static Change B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3983.43994140625</v>
      </c>
      <c r="E72" s="9">
        <v>4110.39013671875</v>
      </c>
      <c r="F72" s="9">
        <f>E72-D72</f>
        <v>126.9501953125</v>
      </c>
    </row>
    <row r="73" spans="1:6" s="5" customFormat="1" x14ac:dyDescent="0.25">
      <c r="A73" s="4"/>
      <c r="C73" s="1" t="s">
        <v>22</v>
      </c>
      <c r="D73" s="9">
        <v>2230.469970703125</v>
      </c>
      <c r="E73" s="9">
        <v>2278.409912109375</v>
      </c>
      <c r="F73" s="9">
        <f t="shared" ref="F73:F82" si="4">E73-D73</f>
        <v>47.93994140625</v>
      </c>
    </row>
    <row r="74" spans="1:6" s="5" customFormat="1" x14ac:dyDescent="0.25">
      <c r="A74" s="4"/>
      <c r="C74" s="1" t="s">
        <v>17</v>
      </c>
      <c r="D74" s="9">
        <v>3840.380126953125</v>
      </c>
      <c r="E74" s="9">
        <v>3901.659912109375</v>
      </c>
      <c r="F74" s="9">
        <f t="shared" si="4"/>
        <v>61.27978515625</v>
      </c>
    </row>
    <row r="75" spans="1:6" s="5" customFormat="1" x14ac:dyDescent="0.25">
      <c r="A75" s="4"/>
      <c r="C75" s="1" t="s">
        <v>3</v>
      </c>
      <c r="D75" s="9">
        <v>1044.669921875</v>
      </c>
      <c r="E75" s="9">
        <v>1133.1600341796875</v>
      </c>
      <c r="F75" s="9">
        <f t="shared" si="4"/>
        <v>88.4901123046875</v>
      </c>
    </row>
    <row r="76" spans="1:6" s="5" customFormat="1" x14ac:dyDescent="0.25">
      <c r="A76" s="4"/>
      <c r="C76" s="1" t="s">
        <v>23</v>
      </c>
      <c r="D76" s="9">
        <v>-4780.009765625</v>
      </c>
      <c r="E76" s="9">
        <v>-4655.5</v>
      </c>
      <c r="F76" s="9">
        <f t="shared" si="4"/>
        <v>124.509765625</v>
      </c>
    </row>
    <row r="77" spans="1:6" s="5" customFormat="1" x14ac:dyDescent="0.25">
      <c r="A77" s="4"/>
      <c r="C77" s="1" t="s">
        <v>18</v>
      </c>
      <c r="D77" s="9">
        <v>859.8399658203125</v>
      </c>
      <c r="E77" s="9">
        <v>937.72003173828125</v>
      </c>
      <c r="F77" s="9">
        <f t="shared" si="4"/>
        <v>77.88006591796875</v>
      </c>
    </row>
    <row r="78" spans="1:6" s="5" customFormat="1" x14ac:dyDescent="0.25">
      <c r="A78" s="4"/>
      <c r="C78" s="1" t="s">
        <v>40</v>
      </c>
      <c r="D78" s="9">
        <v>-213.47000122070313</v>
      </c>
      <c r="E78" s="9">
        <v>-121.35999298095703</v>
      </c>
      <c r="F78" s="9">
        <f t="shared" si="4"/>
        <v>92.110008239746094</v>
      </c>
    </row>
    <row r="79" spans="1:6" s="5" customFormat="1" x14ac:dyDescent="0.25">
      <c r="A79" s="4"/>
      <c r="C79" s="1" t="s">
        <v>19</v>
      </c>
      <c r="D79" s="9">
        <v>-395.8800048828125</v>
      </c>
      <c r="E79" s="9">
        <v>-317.1400146484375</v>
      </c>
      <c r="F79" s="9">
        <f t="shared" si="4"/>
        <v>78.739990234375</v>
      </c>
    </row>
    <row r="80" spans="1:6" s="5" customFormat="1" x14ac:dyDescent="0.25">
      <c r="A80" s="4"/>
      <c r="C80" s="1" t="s">
        <v>20</v>
      </c>
      <c r="D80" s="9">
        <v>10340.5</v>
      </c>
      <c r="E80" s="9">
        <v>10341.3701171875</v>
      </c>
      <c r="F80" s="9">
        <f t="shared" si="4"/>
        <v>0.8701171875</v>
      </c>
    </row>
    <row r="81" spans="1:6" s="5" customFormat="1" ht="17.25" thickBot="1" x14ac:dyDescent="0.3">
      <c r="A81" s="4"/>
      <c r="C81" s="1" t="s">
        <v>21</v>
      </c>
      <c r="D81" s="9">
        <v>995.530029296875</v>
      </c>
      <c r="E81" s="9">
        <v>996.8800048828125</v>
      </c>
      <c r="F81" s="9">
        <f t="shared" si="4"/>
        <v>1.3499755859375</v>
      </c>
    </row>
    <row r="82" spans="1:6" s="5" customFormat="1" ht="18" thickTop="1" thickBot="1" x14ac:dyDescent="0.3">
      <c r="A82" s="4"/>
      <c r="C82" s="19" t="s">
        <v>7</v>
      </c>
      <c r="D82" s="10">
        <v>17905.470703125</v>
      </c>
      <c r="E82" s="10">
        <v>18605.58984375</v>
      </c>
      <c r="F82" s="10">
        <f t="shared" si="4"/>
        <v>700.119140625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B 2030</v>
      </c>
      <c r="E90" s="7" t="str">
        <f>$E$5</f>
        <v>Static Change B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623.3800048828125</v>
      </c>
      <c r="E91" s="9">
        <v>823.95001220703125</v>
      </c>
      <c r="F91" s="9">
        <f>E91-D91</f>
        <v>200.57000732421875</v>
      </c>
    </row>
    <row r="92" spans="1:6" s="5" customFormat="1" x14ac:dyDescent="0.25">
      <c r="C92" s="1" t="s">
        <v>60</v>
      </c>
      <c r="D92" s="9">
        <v>173.69999694824219</v>
      </c>
      <c r="E92" s="9">
        <v>226.6199951171875</v>
      </c>
      <c r="F92" s="9">
        <f t="shared" ref="F92:F102" si="5">E92-D92</f>
        <v>52.919998168945313</v>
      </c>
    </row>
    <row r="93" spans="1:6" s="5" customFormat="1" x14ac:dyDescent="0.25">
      <c r="C93" s="1" t="s">
        <v>28</v>
      </c>
      <c r="D93" s="9">
        <v>928.75</v>
      </c>
      <c r="E93" s="9">
        <v>1202.5899658203125</v>
      </c>
      <c r="F93" s="9">
        <f t="shared" si="5"/>
        <v>273.8399658203125</v>
      </c>
    </row>
    <row r="94" spans="1:6" s="5" customFormat="1" x14ac:dyDescent="0.25">
      <c r="C94" s="1" t="s">
        <v>29</v>
      </c>
      <c r="D94" s="9">
        <v>311.94000244140625</v>
      </c>
      <c r="E94" s="9">
        <v>403.36996459960938</v>
      </c>
      <c r="F94" s="9">
        <f t="shared" si="5"/>
        <v>91.429962158203125</v>
      </c>
    </row>
    <row r="95" spans="1:6" s="5" customFormat="1" x14ac:dyDescent="0.25">
      <c r="C95" s="1" t="s">
        <v>30</v>
      </c>
      <c r="D95" s="9">
        <v>218.63999938964844</v>
      </c>
      <c r="E95" s="9">
        <v>282.0999755859375</v>
      </c>
      <c r="F95" s="9">
        <f t="shared" si="5"/>
        <v>63.459976196289063</v>
      </c>
    </row>
    <row r="96" spans="1:6" s="5" customFormat="1" x14ac:dyDescent="0.25">
      <c r="C96" s="1" t="s">
        <v>31</v>
      </c>
      <c r="D96" s="9">
        <v>633.010009765625</v>
      </c>
      <c r="E96" s="9">
        <v>818.1500244140625</v>
      </c>
      <c r="F96" s="9">
        <f t="shared" si="5"/>
        <v>185.1400146484375</v>
      </c>
    </row>
    <row r="97" spans="3:6" s="5" customFormat="1" x14ac:dyDescent="0.25">
      <c r="C97" s="1" t="s">
        <v>32</v>
      </c>
      <c r="D97" s="9">
        <v>390.68002319335938</v>
      </c>
      <c r="E97" s="9">
        <v>560.8599853515625</v>
      </c>
      <c r="F97" s="9">
        <f t="shared" si="5"/>
        <v>170.17996215820313</v>
      </c>
    </row>
    <row r="98" spans="3:6" s="5" customFormat="1" x14ac:dyDescent="0.25">
      <c r="C98" s="1" t="s">
        <v>33</v>
      </c>
      <c r="D98" s="9">
        <v>25.680000305175781</v>
      </c>
      <c r="E98" s="9">
        <v>32.549999237060547</v>
      </c>
      <c r="F98" s="9">
        <f t="shared" si="5"/>
        <v>6.8699989318847656</v>
      </c>
    </row>
    <row r="99" spans="3:6" s="5" customFormat="1" x14ac:dyDescent="0.25">
      <c r="C99" s="1" t="s">
        <v>34</v>
      </c>
      <c r="D99" s="9">
        <v>6.5999999046325684</v>
      </c>
      <c r="E99" s="9">
        <v>8.3400001525878906</v>
      </c>
      <c r="F99" s="9">
        <f t="shared" si="5"/>
        <v>1.7400002479553223</v>
      </c>
    </row>
    <row r="100" spans="3:6" s="5" customFormat="1" x14ac:dyDescent="0.25">
      <c r="C100" s="1" t="s">
        <v>35</v>
      </c>
      <c r="D100" s="9">
        <v>1472.56005859375</v>
      </c>
      <c r="E100" s="9">
        <v>1812.7000732421875</v>
      </c>
      <c r="F100" s="9">
        <f t="shared" si="5"/>
        <v>340.1400146484375</v>
      </c>
    </row>
    <row r="101" spans="3:6" s="5" customFormat="1" ht="17.25" thickBot="1" x14ac:dyDescent="0.3">
      <c r="C101" s="1" t="s">
        <v>36</v>
      </c>
      <c r="D101" s="9">
        <v>581.9100341796875</v>
      </c>
      <c r="E101" s="9">
        <v>734.45001220703125</v>
      </c>
      <c r="F101" s="9">
        <f t="shared" si="5"/>
        <v>152.53997802734375</v>
      </c>
    </row>
    <row r="102" spans="3:6" s="5" customFormat="1" ht="18" thickTop="1" thickBot="1" x14ac:dyDescent="0.3">
      <c r="C102" s="19" t="s">
        <v>37</v>
      </c>
      <c r="D102" s="11">
        <v>5366.85009765625</v>
      </c>
      <c r="E102" s="11">
        <v>6905.6796875</v>
      </c>
      <c r="F102" s="10">
        <f t="shared" si="5"/>
        <v>1538.82958984375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B 2030</v>
      </c>
      <c r="E111" s="7" t="str">
        <f>$E$5</f>
        <v>Static Change B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416.78997802734375</v>
      </c>
      <c r="E112" s="9">
        <v>551.6300048828125</v>
      </c>
      <c r="F112" s="9">
        <f>E112-D112</f>
        <v>134.84002685546875</v>
      </c>
    </row>
    <row r="113" spans="3:6" s="5" customFormat="1" x14ac:dyDescent="0.25">
      <c r="C113" s="1" t="s">
        <v>60</v>
      </c>
      <c r="D113" s="9">
        <v>285.80999755859375</v>
      </c>
      <c r="E113" s="9">
        <v>376.02999877929688</v>
      </c>
      <c r="F113" s="9">
        <f t="shared" ref="F113:F123" si="6">E113-D113</f>
        <v>90.220001220703125</v>
      </c>
    </row>
    <row r="114" spans="3:6" s="5" customFormat="1" x14ac:dyDescent="0.25">
      <c r="C114" s="1" t="s">
        <v>28</v>
      </c>
      <c r="D114" s="9">
        <v>478.97000122070313</v>
      </c>
      <c r="E114" s="9">
        <v>627.01995849609375</v>
      </c>
      <c r="F114" s="9">
        <f t="shared" si="6"/>
        <v>148.04995727539063</v>
      </c>
    </row>
    <row r="115" spans="3:6" s="5" customFormat="1" x14ac:dyDescent="0.25">
      <c r="C115" s="1" t="s">
        <v>29</v>
      </c>
      <c r="D115" s="9">
        <v>183.44000244140625</v>
      </c>
      <c r="E115" s="9">
        <v>237.81999206542969</v>
      </c>
      <c r="F115" s="9">
        <f t="shared" si="6"/>
        <v>54.379989624023438</v>
      </c>
    </row>
    <row r="116" spans="3:6" s="5" customFormat="1" x14ac:dyDescent="0.25">
      <c r="C116" s="1" t="s">
        <v>30</v>
      </c>
      <c r="D116" s="9">
        <v>212.72000122070313</v>
      </c>
      <c r="E116" s="9">
        <v>276.44000244140625</v>
      </c>
      <c r="F116" s="9">
        <f t="shared" si="6"/>
        <v>63.720001220703125</v>
      </c>
    </row>
    <row r="117" spans="3:6" s="5" customFormat="1" x14ac:dyDescent="0.25">
      <c r="C117" s="1" t="s">
        <v>31</v>
      </c>
      <c r="D117" s="9">
        <v>619.4100341796875</v>
      </c>
      <c r="E117" s="9">
        <v>789.03997802734375</v>
      </c>
      <c r="F117" s="9">
        <f t="shared" si="6"/>
        <v>169.62994384765625</v>
      </c>
    </row>
    <row r="118" spans="3:6" s="5" customFormat="1" x14ac:dyDescent="0.25">
      <c r="C118" s="1" t="s">
        <v>32</v>
      </c>
      <c r="D118" s="9">
        <v>492.55001831054688</v>
      </c>
      <c r="E118" s="9">
        <v>629.35003662109375</v>
      </c>
      <c r="F118" s="9">
        <f t="shared" si="6"/>
        <v>136.80001831054688</v>
      </c>
    </row>
    <row r="119" spans="3:6" s="5" customFormat="1" x14ac:dyDescent="0.25">
      <c r="C119" s="1" t="s">
        <v>33</v>
      </c>
      <c r="D119" s="9">
        <v>151.30000305175781</v>
      </c>
      <c r="E119" s="9">
        <v>193.36000061035156</v>
      </c>
      <c r="F119" s="9">
        <f t="shared" si="6"/>
        <v>42.05999755859375</v>
      </c>
    </row>
    <row r="120" spans="3:6" s="5" customFormat="1" x14ac:dyDescent="0.25">
      <c r="C120" s="1" t="s">
        <v>34</v>
      </c>
      <c r="D120" s="9">
        <v>314.57000732421875</v>
      </c>
      <c r="E120" s="9">
        <v>402.41998291015625</v>
      </c>
      <c r="F120" s="9">
        <f t="shared" si="6"/>
        <v>87.8499755859375</v>
      </c>
    </row>
    <row r="121" spans="3:6" s="5" customFormat="1" x14ac:dyDescent="0.25">
      <c r="C121" s="1" t="s">
        <v>35</v>
      </c>
      <c r="D121" s="9">
        <v>2807.39990234375</v>
      </c>
      <c r="E121" s="9">
        <v>3619.380126953125</v>
      </c>
      <c r="F121" s="9">
        <f t="shared" si="6"/>
        <v>811.980224609375</v>
      </c>
    </row>
    <row r="122" spans="3:6" s="5" customFormat="1" ht="17.25" thickBot="1" x14ac:dyDescent="0.3">
      <c r="C122" s="1" t="s">
        <v>36</v>
      </c>
      <c r="D122" s="9">
        <v>1167.1199951171875</v>
      </c>
      <c r="E122" s="9">
        <v>1481.929931640625</v>
      </c>
      <c r="F122" s="9">
        <f t="shared" si="6"/>
        <v>314.8099365234375</v>
      </c>
    </row>
    <row r="123" spans="3:6" s="5" customFormat="1" ht="18" thickTop="1" thickBot="1" x14ac:dyDescent="0.3">
      <c r="C123" s="19" t="s">
        <v>37</v>
      </c>
      <c r="D123" s="11">
        <v>7130.07958984375</v>
      </c>
      <c r="E123" s="11">
        <v>9184.4208984375</v>
      </c>
      <c r="F123" s="10">
        <f t="shared" si="6"/>
        <v>2054.34130859375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B 2030</v>
      </c>
      <c r="E130" s="7" t="str">
        <f>$E$5</f>
        <v>Static Change B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30.076690182648388</v>
      </c>
      <c r="E131" s="22">
        <v>39.38217077625572</v>
      </c>
      <c r="F131" s="22">
        <f>E131-D131</f>
        <v>9.3054805936073315</v>
      </c>
    </row>
    <row r="132" spans="3:6" s="5" customFormat="1" x14ac:dyDescent="0.25">
      <c r="C132" s="1" t="s">
        <v>60</v>
      </c>
      <c r="D132" s="22">
        <v>31.507078082191814</v>
      </c>
      <c r="E132" s="22">
        <v>41.044581164383587</v>
      </c>
      <c r="F132" s="22">
        <f t="shared" ref="F132:F142" si="7">E132-D132</f>
        <v>9.5375030821917726</v>
      </c>
    </row>
    <row r="133" spans="3:6" s="5" customFormat="1" x14ac:dyDescent="0.25">
      <c r="C133" s="1" t="s">
        <v>28</v>
      </c>
      <c r="D133" s="22">
        <v>33.530585958904176</v>
      </c>
      <c r="E133" s="22">
        <v>43.548638127853962</v>
      </c>
      <c r="F133" s="22">
        <f t="shared" si="7"/>
        <v>10.018052168949787</v>
      </c>
    </row>
    <row r="134" spans="3:6" s="5" customFormat="1" x14ac:dyDescent="0.25">
      <c r="C134" s="1" t="s">
        <v>29</v>
      </c>
      <c r="D134" s="22">
        <v>31.274703652968089</v>
      </c>
      <c r="E134" s="22">
        <v>40.457509132420071</v>
      </c>
      <c r="F134" s="22">
        <f t="shared" si="7"/>
        <v>9.1828054794519822</v>
      </c>
    </row>
    <row r="135" spans="3:6" s="5" customFormat="1" x14ac:dyDescent="0.25">
      <c r="C135" s="1" t="s">
        <v>30</v>
      </c>
      <c r="D135" s="22">
        <v>34.841533219177997</v>
      </c>
      <c r="E135" s="22">
        <v>44.999940639269205</v>
      </c>
      <c r="F135" s="22">
        <f t="shared" si="7"/>
        <v>10.158407420091208</v>
      </c>
    </row>
    <row r="136" spans="3:6" s="5" customFormat="1" x14ac:dyDescent="0.25">
      <c r="C136" s="1" t="s">
        <v>31</v>
      </c>
      <c r="D136" s="22">
        <v>57.229192694063897</v>
      </c>
      <c r="E136" s="22">
        <v>72.745958333333206</v>
      </c>
      <c r="F136" s="22">
        <f t="shared" si="7"/>
        <v>15.516765639269309</v>
      </c>
    </row>
    <row r="137" spans="3:6" s="5" customFormat="1" x14ac:dyDescent="0.25">
      <c r="C137" s="1" t="s">
        <v>32</v>
      </c>
      <c r="D137" s="22">
        <v>53.816304794520335</v>
      </c>
      <c r="E137" s="22">
        <v>68.433038356164261</v>
      </c>
      <c r="F137" s="22">
        <f t="shared" si="7"/>
        <v>14.616733561643926</v>
      </c>
    </row>
    <row r="138" spans="3:6" s="5" customFormat="1" x14ac:dyDescent="0.25">
      <c r="C138" s="1" t="s">
        <v>33</v>
      </c>
      <c r="D138" s="22">
        <v>54.646323401826777</v>
      </c>
      <c r="E138" s="22">
        <v>69.562802054794531</v>
      </c>
      <c r="F138" s="22">
        <f t="shared" si="7"/>
        <v>14.916478652967754</v>
      </c>
    </row>
    <row r="139" spans="3:6" s="5" customFormat="1" x14ac:dyDescent="0.25">
      <c r="C139" s="1" t="s">
        <v>34</v>
      </c>
      <c r="D139" s="22">
        <v>54.697002853881287</v>
      </c>
      <c r="E139" s="22">
        <v>69.636292237443072</v>
      </c>
      <c r="F139" s="22">
        <f t="shared" si="7"/>
        <v>14.939289383561785</v>
      </c>
    </row>
    <row r="140" spans="3:6" s="5" customFormat="1" x14ac:dyDescent="0.25">
      <c r="C140" s="1" t="s">
        <v>35</v>
      </c>
      <c r="D140" s="22">
        <v>55.323024543378942</v>
      </c>
      <c r="E140" s="22">
        <v>70.799245433789793</v>
      </c>
      <c r="F140" s="22">
        <f t="shared" si="7"/>
        <v>15.47622089041085</v>
      </c>
    </row>
    <row r="141" spans="3:6" s="5" customFormat="1" ht="17.25" thickBot="1" x14ac:dyDescent="0.3">
      <c r="C141" s="2" t="s">
        <v>36</v>
      </c>
      <c r="D141" s="22">
        <v>57.498221461187264</v>
      </c>
      <c r="E141" s="22">
        <v>72.704856963470419</v>
      </c>
      <c r="F141" s="22">
        <f t="shared" si="7"/>
        <v>15.206635502283156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44.949150985886263</v>
      </c>
      <c r="E142" s="23">
        <f t="shared" si="8"/>
        <v>57.574093929016165</v>
      </c>
      <c r="F142" s="23">
        <f t="shared" si="7"/>
        <v>12.624942943129902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B 2030</v>
      </c>
      <c r="E150" s="7" t="str">
        <f>$E$5</f>
        <v>Static Change B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85.840003967285156</v>
      </c>
      <c r="E151" s="8">
        <v>85.930000305175781</v>
      </c>
      <c r="F151" s="8">
        <f>E151-D151</f>
        <v>8.9996337890625E-2</v>
      </c>
    </row>
    <row r="152" spans="3:6" s="5" customFormat="1" x14ac:dyDescent="0.25">
      <c r="C152" s="1" t="s">
        <v>60</v>
      </c>
      <c r="D152" s="8">
        <v>5.9999994933605194E-2</v>
      </c>
      <c r="E152" s="8">
        <v>4.9999997019767761E-2</v>
      </c>
      <c r="F152" s="8">
        <f t="shared" ref="F152:F162" si="9">E152-D152</f>
        <v>-9.9999979138374329E-3</v>
      </c>
    </row>
    <row r="153" spans="3:6" s="5" customFormat="1" x14ac:dyDescent="0.25">
      <c r="C153" s="1" t="s">
        <v>28</v>
      </c>
      <c r="D153" s="8">
        <v>123.23999786376953</v>
      </c>
      <c r="E153" s="8">
        <v>153.80000305175781</v>
      </c>
      <c r="F153" s="8">
        <f t="shared" si="9"/>
        <v>30.560005187988281</v>
      </c>
    </row>
    <row r="154" spans="3:6" s="5" customFormat="1" x14ac:dyDescent="0.25">
      <c r="C154" s="1" t="s">
        <v>29</v>
      </c>
      <c r="D154" s="8">
        <v>0.14000000059604645</v>
      </c>
      <c r="E154" s="8">
        <v>0.10999999940395355</v>
      </c>
      <c r="F154" s="8">
        <f t="shared" si="9"/>
        <v>-3.0000001192092896E-2</v>
      </c>
    </row>
    <row r="155" spans="3:6" s="5" customFormat="1" x14ac:dyDescent="0.25">
      <c r="C155" s="1" t="s">
        <v>30</v>
      </c>
      <c r="D155" s="8">
        <v>0.17000000178813934</v>
      </c>
      <c r="E155" s="8">
        <v>0.12999999523162842</v>
      </c>
      <c r="F155" s="8">
        <f t="shared" si="9"/>
        <v>-4.0000006556510925E-2</v>
      </c>
    </row>
    <row r="156" spans="3:6" s="5" customFormat="1" x14ac:dyDescent="0.25">
      <c r="C156" s="1" t="s">
        <v>31</v>
      </c>
      <c r="D156" s="8">
        <v>313.77001953125</v>
      </c>
      <c r="E156" s="8">
        <v>313.739990234375</v>
      </c>
      <c r="F156" s="8">
        <f t="shared" si="9"/>
        <v>-3.0029296875E-2</v>
      </c>
    </row>
    <row r="157" spans="3:6" s="5" customFormat="1" x14ac:dyDescent="0.25">
      <c r="C157" s="1" t="s">
        <v>32</v>
      </c>
      <c r="D157" s="8">
        <v>30.510000228881836</v>
      </c>
      <c r="E157" s="8">
        <v>32.009998321533203</v>
      </c>
      <c r="F157" s="8">
        <f t="shared" si="9"/>
        <v>1.4999980926513672</v>
      </c>
    </row>
    <row r="158" spans="3:6" s="5" customFormat="1" x14ac:dyDescent="0.25">
      <c r="C158" s="1" t="s">
        <v>33</v>
      </c>
      <c r="D158" s="8">
        <v>330.85000610351563</v>
      </c>
      <c r="E158" s="8">
        <v>330.85000610351563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47.790000915527344</v>
      </c>
      <c r="E160" s="8">
        <v>44.490001678466797</v>
      </c>
      <c r="F160" s="8">
        <f t="shared" si="9"/>
        <v>-3.2999992370605469</v>
      </c>
    </row>
    <row r="161" spans="3:6" s="5" customFormat="1" ht="17.25" thickBot="1" x14ac:dyDescent="0.3">
      <c r="C161" s="1" t="s">
        <v>36</v>
      </c>
      <c r="D161" s="8">
        <v>357.57000732421875</v>
      </c>
      <c r="E161" s="8">
        <v>357.35000610351563</v>
      </c>
      <c r="F161" s="8">
        <f t="shared" si="9"/>
        <v>-0.220001220703125</v>
      </c>
    </row>
    <row r="162" spans="3:6" s="5" customFormat="1" ht="18" thickTop="1" thickBot="1" x14ac:dyDescent="0.3">
      <c r="C162" s="19" t="s">
        <v>37</v>
      </c>
      <c r="D162" s="17">
        <v>1289.9599609375</v>
      </c>
      <c r="E162" s="17">
        <v>1318.47998046875</v>
      </c>
      <c r="F162" s="17">
        <f t="shared" si="9"/>
        <v>28.52001953125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B 2030</v>
      </c>
      <c r="E169" s="7" t="str">
        <f>$E$5</f>
        <v>Static Change B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B 2030</v>
      </c>
      <c r="E188" s="7" t="str">
        <f>$E$5</f>
        <v>Static Change B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1118.889892578125</v>
      </c>
      <c r="E189" s="24">
        <v>1121.320068359375</v>
      </c>
      <c r="F189" s="24">
        <f>E189-D189</f>
        <v>2.43017578125</v>
      </c>
    </row>
    <row r="190" spans="3:6" s="5" customFormat="1" x14ac:dyDescent="0.25">
      <c r="C190" s="1" t="s">
        <v>60</v>
      </c>
      <c r="D190" s="9">
        <v>175.58999633789063</v>
      </c>
      <c r="E190" s="24">
        <v>185.77000427246094</v>
      </c>
      <c r="F190" s="24">
        <f t="shared" ref="F190:F200" si="12">E190-D190</f>
        <v>10.180007934570313</v>
      </c>
    </row>
    <row r="191" spans="3:6" s="5" customFormat="1" x14ac:dyDescent="0.25">
      <c r="C191" s="1" t="s">
        <v>28</v>
      </c>
      <c r="D191" s="9">
        <v>736.0400390625</v>
      </c>
      <c r="E191" s="24">
        <v>770.6400146484375</v>
      </c>
      <c r="F191" s="24">
        <f t="shared" si="12"/>
        <v>34.5999755859375</v>
      </c>
    </row>
    <row r="192" spans="3:6" s="5" customFormat="1" x14ac:dyDescent="0.25">
      <c r="C192" s="1" t="s">
        <v>29</v>
      </c>
      <c r="D192" s="9">
        <v>61.029998779296875</v>
      </c>
      <c r="E192" s="24">
        <v>60.959999084472656</v>
      </c>
      <c r="F192" s="24">
        <f t="shared" si="12"/>
        <v>-6.999969482421875E-2</v>
      </c>
    </row>
    <row r="193" spans="3:6" s="5" customFormat="1" x14ac:dyDescent="0.25">
      <c r="C193" s="1" t="s">
        <v>30</v>
      </c>
      <c r="D193" s="9">
        <v>78.639999389648438</v>
      </c>
      <c r="E193" s="24">
        <v>77.290000915527344</v>
      </c>
      <c r="F193" s="24">
        <f t="shared" si="12"/>
        <v>-1.3499984741210938</v>
      </c>
    </row>
    <row r="194" spans="3:6" s="5" customFormat="1" x14ac:dyDescent="0.25">
      <c r="C194" s="1" t="s">
        <v>31</v>
      </c>
      <c r="D194" s="9">
        <v>757.4000244140625</v>
      </c>
      <c r="E194" s="24">
        <v>761.5</v>
      </c>
      <c r="F194" s="24">
        <f t="shared" si="12"/>
        <v>4.0999755859375</v>
      </c>
    </row>
    <row r="195" spans="3:6" s="5" customFormat="1" x14ac:dyDescent="0.25">
      <c r="C195" s="1" t="s">
        <v>32</v>
      </c>
      <c r="D195" s="9">
        <v>393.52001953125</v>
      </c>
      <c r="E195" s="24">
        <v>418.04000854492188</v>
      </c>
      <c r="F195" s="24">
        <f t="shared" si="12"/>
        <v>24.519989013671875</v>
      </c>
    </row>
    <row r="196" spans="3:6" s="5" customFormat="1" x14ac:dyDescent="0.25">
      <c r="C196" s="1" t="s">
        <v>33</v>
      </c>
      <c r="D196" s="9">
        <v>1293.1500244140625</v>
      </c>
      <c r="E196" s="24">
        <v>1293.2099609375</v>
      </c>
      <c r="F196" s="24">
        <f t="shared" si="12"/>
        <v>5.99365234375E-2</v>
      </c>
    </row>
    <row r="197" spans="3:6" s="5" customFormat="1" x14ac:dyDescent="0.25">
      <c r="C197" s="1" t="s">
        <v>34</v>
      </c>
      <c r="D197" s="9">
        <v>0.55000001192092896</v>
      </c>
      <c r="E197" s="24">
        <v>0.57999998331069946</v>
      </c>
      <c r="F197" s="24">
        <f t="shared" si="12"/>
        <v>2.9999971389770508E-2</v>
      </c>
    </row>
    <row r="198" spans="3:6" s="5" customFormat="1" x14ac:dyDescent="0.25">
      <c r="C198" s="1" t="s">
        <v>35</v>
      </c>
      <c r="D198" s="9">
        <v>2073.47998046875</v>
      </c>
      <c r="E198" s="24">
        <v>1883.3900146484375</v>
      </c>
      <c r="F198" s="24">
        <f t="shared" si="12"/>
        <v>-190.0899658203125</v>
      </c>
    </row>
    <row r="199" spans="3:6" s="5" customFormat="1" ht="17.25" thickBot="1" x14ac:dyDescent="0.3">
      <c r="C199" s="1" t="s">
        <v>36</v>
      </c>
      <c r="D199" s="9">
        <v>3620.070068359375</v>
      </c>
      <c r="E199" s="24">
        <v>3611.590087890625</v>
      </c>
      <c r="F199" s="24">
        <f t="shared" si="12"/>
        <v>-8.47998046875</v>
      </c>
    </row>
    <row r="200" spans="3:6" s="5" customFormat="1" ht="18" thickTop="1" thickBot="1" x14ac:dyDescent="0.3">
      <c r="C200" s="19" t="s">
        <v>37</v>
      </c>
      <c r="D200" s="10">
        <v>10308.3603515625</v>
      </c>
      <c r="E200" s="10">
        <v>10184.2900390625</v>
      </c>
      <c r="F200" s="10">
        <f t="shared" si="12"/>
        <v>-124.0703125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B 2030</v>
      </c>
      <c r="E208" s="7" t="str">
        <f>$E$5</f>
        <v>Static Change B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0</v>
      </c>
      <c r="F211" s="28">
        <f t="shared" si="13"/>
        <v>-9.9999997764825821E-3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5.000000074505806E-2</v>
      </c>
      <c r="E215" s="28">
        <v>5.000000074505806E-2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0.20000000298023224</v>
      </c>
      <c r="E218" s="28">
        <v>0.20000000298023224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0.36000000312924385</v>
      </c>
      <c r="E220" s="23">
        <f t="shared" si="14"/>
        <v>0.35000000335276127</v>
      </c>
      <c r="F220" s="23">
        <f t="shared" si="13"/>
        <v>-9.9999997764825821E-3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B 2030</v>
      </c>
      <c r="E226" s="7" t="str">
        <f>$E$5</f>
        <v>Static Change B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110.52180038964843</v>
      </c>
      <c r="E227" s="24">
        <v>96.724921356933493</v>
      </c>
      <c r="F227" s="24">
        <f>E227-D227</f>
        <v>-13.796879032714941</v>
      </c>
    </row>
    <row r="228" spans="3:6" s="5" customFormat="1" x14ac:dyDescent="0.25">
      <c r="C228" s="1" t="s">
        <v>60</v>
      </c>
      <c r="D228" s="9">
        <v>16.264642427795408</v>
      </c>
      <c r="E228" s="24">
        <v>13.0697185803833</v>
      </c>
      <c r="F228" s="24">
        <f t="shared" ref="F228:F238" si="15">E228-D228</f>
        <v>-3.1949238474121078</v>
      </c>
    </row>
    <row r="229" spans="3:6" s="5" customFormat="1" x14ac:dyDescent="0.25">
      <c r="C229" s="1" t="s">
        <v>28</v>
      </c>
      <c r="D229" s="9">
        <v>739.20590282421881</v>
      </c>
      <c r="E229" s="24">
        <v>702.1859087929688</v>
      </c>
      <c r="F229" s="24">
        <f t="shared" si="15"/>
        <v>-37.019994031250008</v>
      </c>
    </row>
    <row r="230" spans="3:6" s="5" customFormat="1" x14ac:dyDescent="0.25">
      <c r="C230" s="1" t="s">
        <v>29</v>
      </c>
      <c r="D230" s="9">
        <v>37.607535279296876</v>
      </c>
      <c r="E230" s="24">
        <v>29.690287923706055</v>
      </c>
      <c r="F230" s="24">
        <f t="shared" si="15"/>
        <v>-7.9172473555908205</v>
      </c>
    </row>
    <row r="231" spans="3:6" s="5" customFormat="1" x14ac:dyDescent="0.25">
      <c r="C231" s="1" t="s">
        <v>30</v>
      </c>
      <c r="D231" s="9">
        <v>43.640817525878909</v>
      </c>
      <c r="E231" s="24">
        <v>34.917183762939452</v>
      </c>
      <c r="F231" s="24">
        <f t="shared" si="15"/>
        <v>-8.7236337629394569</v>
      </c>
    </row>
    <row r="232" spans="3:6" s="5" customFormat="1" x14ac:dyDescent="0.25">
      <c r="C232" s="1" t="s">
        <v>31</v>
      </c>
      <c r="D232" s="9">
        <v>3260.9545331718741</v>
      </c>
      <c r="E232" s="24">
        <v>3277.169927125</v>
      </c>
      <c r="F232" s="24">
        <f t="shared" si="15"/>
        <v>16.21539395312584</v>
      </c>
    </row>
    <row r="233" spans="3:6" s="5" customFormat="1" x14ac:dyDescent="0.25">
      <c r="C233" s="1" t="s">
        <v>32</v>
      </c>
      <c r="D233" s="9">
        <v>2556.127910863037</v>
      </c>
      <c r="E233" s="24">
        <v>2884.6094792880849</v>
      </c>
      <c r="F233" s="24">
        <f t="shared" si="15"/>
        <v>328.48156842504795</v>
      </c>
    </row>
    <row r="234" spans="3:6" s="5" customFormat="1" x14ac:dyDescent="0.25">
      <c r="C234" s="1" t="s">
        <v>33</v>
      </c>
      <c r="D234" s="9">
        <v>1.2813719856948853</v>
      </c>
      <c r="E234" s="24">
        <v>1.4484919999999999</v>
      </c>
      <c r="F234" s="24">
        <f t="shared" si="15"/>
        <v>0.16712001430511458</v>
      </c>
    </row>
    <row r="235" spans="3:6" s="5" customFormat="1" x14ac:dyDescent="0.25">
      <c r="C235" s="1" t="s">
        <v>34</v>
      </c>
      <c r="D235" s="9">
        <v>1.2501820143051148</v>
      </c>
      <c r="E235" s="24">
        <v>1.3846839380111695</v>
      </c>
      <c r="F235" s="24">
        <f t="shared" si="15"/>
        <v>0.13450192370605474</v>
      </c>
    </row>
    <row r="236" spans="3:6" s="5" customFormat="1" x14ac:dyDescent="0.25">
      <c r="C236" s="1" t="s">
        <v>35</v>
      </c>
      <c r="D236" s="9">
        <v>9746.5540847499997</v>
      </c>
      <c r="E236" s="24">
        <v>9051.5678922499992</v>
      </c>
      <c r="F236" s="24">
        <f t="shared" si="15"/>
        <v>-694.98619250000047</v>
      </c>
    </row>
    <row r="237" spans="3:6" s="5" customFormat="1" ht="17.25" thickBot="1" x14ac:dyDescent="0.3">
      <c r="C237" s="1" t="s">
        <v>36</v>
      </c>
      <c r="D237" s="9">
        <v>2366.7261388437501</v>
      </c>
      <c r="E237" s="24">
        <v>2326.27238503125</v>
      </c>
      <c r="F237" s="24">
        <f t="shared" si="15"/>
        <v>-40.453753812500054</v>
      </c>
    </row>
    <row r="238" spans="3:6" s="5" customFormat="1" ht="18" thickTop="1" thickBot="1" x14ac:dyDescent="0.3">
      <c r="C238" s="19" t="s">
        <v>37</v>
      </c>
      <c r="D238" s="10">
        <f>SUM(D227:D237)</f>
        <v>18880.134920075499</v>
      </c>
      <c r="E238" s="10">
        <f>SUM(E227:E237)</f>
        <v>18419.040880049277</v>
      </c>
      <c r="F238" s="10">
        <f t="shared" si="15"/>
        <v>-461.0940400262225</v>
      </c>
    </row>
    <row r="239" spans="3:6" ht="18" thickTop="1" thickBot="1" x14ac:dyDescent="0.35">
      <c r="C239" s="13" t="s">
        <v>84</v>
      </c>
      <c r="D239" s="13"/>
      <c r="E239" s="24">
        <v>288.88299999999998</v>
      </c>
      <c r="F239" s="24">
        <f>E239-D239</f>
        <v>288.88299999999998</v>
      </c>
    </row>
    <row r="240" spans="3:6" ht="18" thickTop="1" thickBot="1" x14ac:dyDescent="0.3">
      <c r="C240" s="19" t="s">
        <v>62</v>
      </c>
      <c r="D240" s="10">
        <f>SUM(D238:D239)</f>
        <v>18880.134920075499</v>
      </c>
      <c r="E240" s="10">
        <f>SUM(E238:E239)</f>
        <v>18707.923880049279</v>
      </c>
      <c r="F240" s="10">
        <f>E240-D240</f>
        <v>-172.21104002622087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B 2030</v>
      </c>
      <c r="E245" s="7" t="str">
        <f>$E$5</f>
        <v>Static Change B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2.6399998664855957</v>
      </c>
      <c r="E246" s="24">
        <v>6.7100000381469727</v>
      </c>
      <c r="F246" s="24">
        <f>E246-D246</f>
        <v>4.070000171661377</v>
      </c>
    </row>
    <row r="247" spans="3:6" s="5" customFormat="1" x14ac:dyDescent="0.25">
      <c r="C247" s="1" t="s">
        <v>60</v>
      </c>
      <c r="D247" s="24">
        <v>0.39000001549720764</v>
      </c>
      <c r="E247" s="24">
        <v>0.89999997615814209</v>
      </c>
      <c r="F247" s="24">
        <f t="shared" ref="F247:F257" si="16">E247-D247</f>
        <v>0.50999996066093445</v>
      </c>
    </row>
    <row r="248" spans="3:6" s="5" customFormat="1" x14ac:dyDescent="0.25">
      <c r="C248" s="1" t="s">
        <v>28</v>
      </c>
      <c r="D248" s="24">
        <v>17.659999847412109</v>
      </c>
      <c r="E248" s="24">
        <v>48.680000305175781</v>
      </c>
      <c r="F248" s="24">
        <f t="shared" si="16"/>
        <v>31.020000457763672</v>
      </c>
    </row>
    <row r="249" spans="3:6" s="5" customFormat="1" x14ac:dyDescent="0.25">
      <c r="C249" s="1" t="s">
        <v>29</v>
      </c>
      <c r="D249" s="24">
        <v>0.90999996662139893</v>
      </c>
      <c r="E249" s="24">
        <v>2.0499999523162842</v>
      </c>
      <c r="F249" s="24">
        <f t="shared" si="16"/>
        <v>1.1399999856948853</v>
      </c>
    </row>
    <row r="250" spans="3:6" s="5" customFormat="1" x14ac:dyDescent="0.25">
      <c r="C250" s="1" t="s">
        <v>30</v>
      </c>
      <c r="D250" s="24">
        <v>1.0400000810623169</v>
      </c>
      <c r="E250" s="24">
        <v>2.4300000667572021</v>
      </c>
      <c r="F250" s="24">
        <f t="shared" si="16"/>
        <v>1.3899999856948853</v>
      </c>
    </row>
    <row r="251" spans="3:6" s="5" customFormat="1" x14ac:dyDescent="0.25">
      <c r="C251" s="1" t="s">
        <v>31</v>
      </c>
      <c r="D251" s="24">
        <v>77.930007934570313</v>
      </c>
      <c r="E251" s="24">
        <v>227.16000366210938</v>
      </c>
      <c r="F251" s="24">
        <f t="shared" si="16"/>
        <v>149.22999572753906</v>
      </c>
    </row>
    <row r="252" spans="3:6" s="5" customFormat="1" x14ac:dyDescent="0.25">
      <c r="C252" s="1" t="s">
        <v>32</v>
      </c>
      <c r="D252" s="24">
        <v>61.099998474121094</v>
      </c>
      <c r="E252" s="24">
        <v>199.95001220703125</v>
      </c>
      <c r="F252" s="24">
        <f t="shared" si="16"/>
        <v>138.85001373291016</v>
      </c>
    </row>
    <row r="253" spans="3:6" s="5" customFormat="1" x14ac:dyDescent="0.25">
      <c r="C253" s="1" t="s">
        <v>33</v>
      </c>
      <c r="D253" s="24">
        <v>1.9999999552965164E-2</v>
      </c>
      <c r="E253" s="24">
        <v>8.999999612569809E-2</v>
      </c>
      <c r="F253" s="24">
        <f t="shared" si="16"/>
        <v>6.9999996572732925E-2</v>
      </c>
    </row>
    <row r="254" spans="3:6" s="5" customFormat="1" x14ac:dyDescent="0.25">
      <c r="C254" s="1" t="s">
        <v>34</v>
      </c>
      <c r="D254" s="24">
        <v>1.9999999552965164E-2</v>
      </c>
      <c r="E254" s="24">
        <v>8.999999612569809E-2</v>
      </c>
      <c r="F254" s="24">
        <f t="shared" si="16"/>
        <v>6.9999996572732925E-2</v>
      </c>
    </row>
    <row r="255" spans="3:6" s="5" customFormat="1" x14ac:dyDescent="0.25">
      <c r="C255" s="1" t="s">
        <v>35</v>
      </c>
      <c r="D255" s="24">
        <v>200.13999938964844</v>
      </c>
      <c r="E255" s="24">
        <v>627.44000244140625</v>
      </c>
      <c r="F255" s="24">
        <f t="shared" si="16"/>
        <v>427.30000305175781</v>
      </c>
    </row>
    <row r="256" spans="3:6" s="5" customFormat="1" ht="17.25" thickBot="1" x14ac:dyDescent="0.3">
      <c r="C256" s="1" t="s">
        <v>36</v>
      </c>
      <c r="D256" s="24">
        <v>56.430000305175781</v>
      </c>
      <c r="E256" s="24">
        <v>161.25</v>
      </c>
      <c r="F256" s="24">
        <f t="shared" si="16"/>
        <v>104.81999969482422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418.28000587970018</v>
      </c>
      <c r="E257" s="10">
        <f t="shared" si="17"/>
        <v>1276.7500186413527</v>
      </c>
      <c r="F257" s="10">
        <f t="shared" si="16"/>
        <v>858.47001276165247</v>
      </c>
    </row>
    <row r="258" spans="3:6" ht="18" thickTop="1" thickBot="1" x14ac:dyDescent="0.35">
      <c r="C258" s="13" t="s">
        <v>84</v>
      </c>
      <c r="D258" s="13"/>
      <c r="E258" s="24">
        <v>243.636</v>
      </c>
      <c r="F258" s="26">
        <f>E258-D258</f>
        <v>243.636</v>
      </c>
    </row>
    <row r="259" spans="3:6" ht="18" thickTop="1" thickBot="1" x14ac:dyDescent="0.3">
      <c r="C259" s="19" t="s">
        <v>62</v>
      </c>
      <c r="D259" s="10">
        <f>D258+D257</f>
        <v>418.28000587970018</v>
      </c>
      <c r="E259" s="10">
        <f>E258+E257</f>
        <v>1520.3860186413526</v>
      </c>
      <c r="F259" s="10">
        <f>E259-D259</f>
        <v>1102.1060127616524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B 2030</v>
      </c>
      <c r="E264" s="7" t="str">
        <f>$E$5</f>
        <v>Static Change B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-12.720001220703125</v>
      </c>
      <c r="E265" s="28">
        <v>-16.520000457763672</v>
      </c>
      <c r="F265" s="28">
        <f>E265-D265</f>
        <v>-3.7999992370605469</v>
      </c>
    </row>
    <row r="266" spans="3:6" s="5" customFormat="1" x14ac:dyDescent="0.25">
      <c r="C266" s="1" t="s">
        <v>60</v>
      </c>
      <c r="D266" s="22">
        <v>-4.4600000381469727</v>
      </c>
      <c r="E266" s="28">
        <v>-5.6399998664855957</v>
      </c>
      <c r="F266" s="28">
        <f t="shared" ref="F266:F276" si="18">E266-D266</f>
        <v>-1.179999828338623</v>
      </c>
    </row>
    <row r="267" spans="3:6" s="5" customFormat="1" x14ac:dyDescent="0.25">
      <c r="C267" s="1" t="s">
        <v>28</v>
      </c>
      <c r="D267" s="22">
        <v>3.940000057220459</v>
      </c>
      <c r="E267" s="28">
        <v>5.3199996948242188</v>
      </c>
      <c r="F267" s="28">
        <f t="shared" si="18"/>
        <v>1.3799996376037598</v>
      </c>
    </row>
    <row r="268" spans="3:6" s="5" customFormat="1" x14ac:dyDescent="0.25">
      <c r="C268" s="1" t="s">
        <v>29</v>
      </c>
      <c r="D268" s="22">
        <v>-6.869999885559082</v>
      </c>
      <c r="E268" s="28">
        <v>-8.9400005340576172</v>
      </c>
      <c r="F268" s="28">
        <f t="shared" si="18"/>
        <v>-2.0700006484985352</v>
      </c>
    </row>
    <row r="269" spans="3:6" s="5" customFormat="1" x14ac:dyDescent="0.25">
      <c r="C269" s="1" t="s">
        <v>30</v>
      </c>
      <c r="D269" s="22">
        <v>0.19999998807907104</v>
      </c>
      <c r="E269" s="28">
        <v>0.36000001430511475</v>
      </c>
      <c r="F269" s="28">
        <f t="shared" si="18"/>
        <v>0.1600000262260437</v>
      </c>
    </row>
    <row r="270" spans="3:6" s="5" customFormat="1" x14ac:dyDescent="0.25">
      <c r="C270" s="1" t="s">
        <v>31</v>
      </c>
      <c r="D270" s="22">
        <v>21.820001602172852</v>
      </c>
      <c r="E270" s="28">
        <v>28.610000610351563</v>
      </c>
      <c r="F270" s="28">
        <f t="shared" si="18"/>
        <v>6.7899990081787109</v>
      </c>
    </row>
    <row r="271" spans="3:6" s="5" customFormat="1" x14ac:dyDescent="0.25">
      <c r="C271" s="1" t="s">
        <v>32</v>
      </c>
      <c r="D271" s="22">
        <v>26.960000991821289</v>
      </c>
      <c r="E271" s="28">
        <v>35.470001220703125</v>
      </c>
      <c r="F271" s="28">
        <f t="shared" si="18"/>
        <v>8.5100002288818359</v>
      </c>
    </row>
    <row r="272" spans="3:6" s="5" customFormat="1" x14ac:dyDescent="0.25">
      <c r="C272" s="1" t="s">
        <v>33</v>
      </c>
      <c r="D272" s="22">
        <v>8.7399997711181641</v>
      </c>
      <c r="E272" s="28">
        <v>11.469999313354492</v>
      </c>
      <c r="F272" s="28">
        <f t="shared" si="18"/>
        <v>2.7299995422363281</v>
      </c>
    </row>
    <row r="273" spans="3:6" s="5" customFormat="1" x14ac:dyDescent="0.25">
      <c r="C273" s="1" t="s">
        <v>34</v>
      </c>
      <c r="D273" s="22">
        <v>18.879999160766602</v>
      </c>
      <c r="E273" s="28">
        <v>24.850000381469727</v>
      </c>
      <c r="F273" s="28">
        <f t="shared" si="18"/>
        <v>5.970001220703125</v>
      </c>
    </row>
    <row r="274" spans="3:6" s="5" customFormat="1" x14ac:dyDescent="0.25">
      <c r="C274" s="1" t="s">
        <v>35</v>
      </c>
      <c r="D274" s="22">
        <v>179.52000427246094</v>
      </c>
      <c r="E274" s="28">
        <v>237.82000732421875</v>
      </c>
      <c r="F274" s="28">
        <f t="shared" si="18"/>
        <v>58.300003051757813</v>
      </c>
    </row>
    <row r="275" spans="3:6" s="5" customFormat="1" ht="17.25" thickBot="1" x14ac:dyDescent="0.3">
      <c r="C275" s="1" t="s">
        <v>36</v>
      </c>
      <c r="D275" s="22">
        <v>72.720001220703125</v>
      </c>
      <c r="E275" s="28">
        <v>96.220001220703125</v>
      </c>
      <c r="F275" s="28">
        <f t="shared" si="18"/>
        <v>23.5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308.73000591993332</v>
      </c>
      <c r="E276" s="23">
        <f t="shared" si="19"/>
        <v>409.02000892162323</v>
      </c>
      <c r="F276" s="23">
        <f t="shared" si="18"/>
        <v>100.29000300168991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Intermediate B 2030</v>
      </c>
      <c r="E280" s="7" t="str">
        <f>$E$5</f>
        <v>Static Change B 2030</v>
      </c>
      <c r="F280" s="7" t="s">
        <v>74</v>
      </c>
    </row>
    <row r="281" spans="3:6" ht="18" thickTop="1" thickBot="1" x14ac:dyDescent="0.3">
      <c r="C281" s="12" t="s">
        <v>37</v>
      </c>
      <c r="D281" s="23">
        <v>1075.0999755859375</v>
      </c>
      <c r="E281" s="23">
        <v>1409.43994140625</v>
      </c>
      <c r="F281" s="23">
        <f>E281-D281</f>
        <v>334.3399658203125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B 2030</v>
      </c>
      <c r="E286" s="7" t="str">
        <f>$E$5</f>
        <v>Static Change B 2030</v>
      </c>
      <c r="F286" s="7" t="s">
        <v>74</v>
      </c>
    </row>
    <row r="287" spans="3:6" ht="17.25" thickTop="1" x14ac:dyDescent="0.25">
      <c r="C287" s="16" t="s">
        <v>44</v>
      </c>
      <c r="D287" s="21">
        <v>1424.25</v>
      </c>
      <c r="E287" s="21">
        <v>1747.369873046875</v>
      </c>
      <c r="F287" s="30">
        <f>E287-D287</f>
        <v>323.119873046875</v>
      </c>
    </row>
    <row r="288" spans="3:6" x14ac:dyDescent="0.25">
      <c r="C288" s="16" t="s">
        <v>73</v>
      </c>
      <c r="D288" s="21">
        <v>21.260000228881836</v>
      </c>
      <c r="E288" s="21">
        <v>33.590000152587891</v>
      </c>
      <c r="F288" s="30">
        <f t="shared" ref="F288:F303" si="20">E288-D288</f>
        <v>12.329999923706055</v>
      </c>
    </row>
    <row r="289" spans="3:6" x14ac:dyDescent="0.25">
      <c r="C289" s="16" t="s">
        <v>65</v>
      </c>
      <c r="D289" s="21">
        <v>23.440000534057617</v>
      </c>
      <c r="E289" s="21">
        <v>31.159999847412109</v>
      </c>
      <c r="F289" s="30">
        <f t="shared" si="20"/>
        <v>7.7199993133544922</v>
      </c>
    </row>
    <row r="290" spans="3:6" x14ac:dyDescent="0.25">
      <c r="C290" s="16" t="s">
        <v>45</v>
      </c>
      <c r="D290" s="21">
        <v>19.589999919757247</v>
      </c>
      <c r="E290" s="21">
        <v>28.580000061541796</v>
      </c>
      <c r="F290" s="30">
        <f t="shared" si="20"/>
        <v>8.9900001417845488</v>
      </c>
    </row>
    <row r="291" spans="3:6" x14ac:dyDescent="0.25">
      <c r="C291" s="16" t="s">
        <v>56</v>
      </c>
      <c r="D291" s="21">
        <v>28.28999924659729</v>
      </c>
      <c r="E291" s="21">
        <v>26.149999260902405</v>
      </c>
      <c r="F291" s="30">
        <f t="shared" si="20"/>
        <v>-2.1399999856948853</v>
      </c>
    </row>
    <row r="292" spans="3:6" x14ac:dyDescent="0.25">
      <c r="C292" s="16" t="s">
        <v>47</v>
      </c>
      <c r="D292" s="21">
        <v>2.8999998569488525</v>
      </c>
      <c r="E292" s="21">
        <v>10.049999237060547</v>
      </c>
      <c r="F292" s="30">
        <f t="shared" si="20"/>
        <v>7.1499993801116943</v>
      </c>
    </row>
    <row r="293" spans="3:6" x14ac:dyDescent="0.25">
      <c r="C293" s="16" t="s">
        <v>66</v>
      </c>
      <c r="D293" s="21">
        <v>3.6400001049041748</v>
      </c>
      <c r="E293" s="21">
        <v>5.6499999854713678</v>
      </c>
      <c r="F293" s="30">
        <f t="shared" si="20"/>
        <v>2.009999880567193</v>
      </c>
    </row>
    <row r="294" spans="3:6" x14ac:dyDescent="0.25">
      <c r="C294" s="16" t="s">
        <v>64</v>
      </c>
      <c r="D294" s="21">
        <v>1.6200000047683716</v>
      </c>
      <c r="E294" s="21">
        <v>2.5799999237060547</v>
      </c>
      <c r="F294" s="30">
        <f t="shared" si="20"/>
        <v>0.95999991893768311</v>
      </c>
    </row>
    <row r="295" spans="3:6" s="6" customFormat="1" x14ac:dyDescent="0.25">
      <c r="C295" s="16" t="s">
        <v>48</v>
      </c>
      <c r="D295" s="21">
        <v>2.5</v>
      </c>
      <c r="E295" s="21">
        <v>1.440000057220459</v>
      </c>
      <c r="F295" s="30">
        <f t="shared" si="20"/>
        <v>-1.059999942779541</v>
      </c>
    </row>
    <row r="296" spans="3:6" s="6" customFormat="1" x14ac:dyDescent="0.25">
      <c r="C296" s="16" t="s">
        <v>72</v>
      </c>
      <c r="D296" s="21">
        <v>0.87000000476837158</v>
      </c>
      <c r="E296" s="21">
        <v>1.25</v>
      </c>
      <c r="F296" s="30">
        <f t="shared" si="20"/>
        <v>0.37999999523162842</v>
      </c>
    </row>
    <row r="297" spans="3:6" s="6" customFormat="1" x14ac:dyDescent="0.25">
      <c r="C297" s="16" t="s">
        <v>67</v>
      </c>
      <c r="D297" s="21">
        <v>0.27000001072883606</v>
      </c>
      <c r="E297" s="21">
        <v>0.79000002145767212</v>
      </c>
      <c r="F297" s="30">
        <f t="shared" si="20"/>
        <v>0.52000001072883606</v>
      </c>
    </row>
    <row r="298" spans="3:6" s="6" customFormat="1" x14ac:dyDescent="0.25">
      <c r="C298" s="16" t="s">
        <v>57</v>
      </c>
      <c r="D298" s="21">
        <v>0.65999996662139893</v>
      </c>
      <c r="E298" s="21">
        <v>0.71999996900558472</v>
      </c>
      <c r="F298" s="30">
        <f t="shared" si="20"/>
        <v>6.0000002384185791E-2</v>
      </c>
    </row>
    <row r="299" spans="3:6" x14ac:dyDescent="0.25">
      <c r="C299" s="16" t="s">
        <v>71</v>
      </c>
      <c r="D299" s="21">
        <v>0</v>
      </c>
      <c r="E299" s="21">
        <v>0.37000000476837158</v>
      </c>
      <c r="F299" s="30">
        <f t="shared" si="20"/>
        <v>0.37000000476837158</v>
      </c>
    </row>
    <row r="300" spans="3:6" s="6" customFormat="1" x14ac:dyDescent="0.25">
      <c r="C300" s="16" t="s">
        <v>46</v>
      </c>
      <c r="D300" s="21">
        <v>0.34999999403953552</v>
      </c>
      <c r="E300" s="21">
        <v>0.36000001430511475</v>
      </c>
      <c r="F300" s="30">
        <f t="shared" si="20"/>
        <v>1.0000020265579224E-2</v>
      </c>
    </row>
    <row r="301" spans="3:6" s="6" customFormat="1" x14ac:dyDescent="0.25">
      <c r="C301" s="16" t="s">
        <v>61</v>
      </c>
      <c r="D301" s="21">
        <v>0.17000000178813934</v>
      </c>
      <c r="E301" s="21">
        <v>0.23000000417232513</v>
      </c>
      <c r="F301" s="30">
        <f t="shared" si="20"/>
        <v>6.0000002384185791E-2</v>
      </c>
    </row>
    <row r="302" spans="3:6" s="6" customFormat="1" x14ac:dyDescent="0.25">
      <c r="C302" s="16" t="s">
        <v>58</v>
      </c>
      <c r="D302" s="21">
        <v>8.9999997988343239E-2</v>
      </c>
      <c r="E302" s="21">
        <v>4.999999888241291E-2</v>
      </c>
      <c r="F302" s="30">
        <f t="shared" si="20"/>
        <v>-3.9999999105930328E-2</v>
      </c>
    </row>
    <row r="303" spans="3:6" s="6" customFormat="1" ht="17.25" thickBot="1" x14ac:dyDescent="0.3">
      <c r="C303" s="16" t="s">
        <v>68</v>
      </c>
      <c r="D303" s="21">
        <v>9.9999997764825821E-3</v>
      </c>
      <c r="E303" s="21">
        <v>1.9999999552965164E-2</v>
      </c>
      <c r="F303" s="30">
        <f t="shared" si="20"/>
        <v>9.9999997764825821E-3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1529.9099998716265</v>
      </c>
      <c r="E304" s="20">
        <f t="shared" si="21"/>
        <v>1890.3598715849221</v>
      </c>
      <c r="F304" s="20">
        <f t="shared" si="21"/>
        <v>360.44987171329558</v>
      </c>
    </row>
    <row r="305" spans="3:6" ht="18" thickTop="1" thickBot="1" x14ac:dyDescent="0.3">
      <c r="C305" s="19" t="s">
        <v>37</v>
      </c>
      <c r="D305" s="20">
        <f t="shared" ref="D305:F305" si="22">D17</f>
        <v>1998.5900061130524</v>
      </c>
      <c r="E305" s="20">
        <f t="shared" si="22"/>
        <v>2437.8299781084061</v>
      </c>
      <c r="F305" s="20">
        <f t="shared" si="22"/>
        <v>439.2399719953537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