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nyiso.com\corporate\Directories\Home\atkinsont\CY Assignments\Updates\"/>
    </mc:Choice>
  </mc:AlternateContent>
  <bookViews>
    <workbookView xWindow="0" yWindow="0" windowWidth="20400" windowHeight="7368"/>
  </bookViews>
  <sheets>
    <sheet name="NYC Inputs" sheetId="1" r:id="rId1"/>
    <sheet name="GHIJ Inputs" sheetId="2" r:id="rId2"/>
    <sheet name="NYCA Inputs" sheetId="3" r:id="rId3"/>
    <sheet name="DOF NYC" sheetId="4" r:id="rId4"/>
    <sheet name="DOF G-J" sheetId="5" r:id="rId5"/>
  </sheets>
  <externalReferences>
    <externalReference r:id="rId6"/>
    <externalReference r:id="rId7"/>
    <externalReference r:id="rId8"/>
  </externalReferences>
  <definedNames>
    <definedName name="Annual_ICAP_Reference_Value____kW_Year">'[1]Ref Point Calc'!$O$5:$S$12</definedName>
    <definedName name="CY_Projects">'[1]Current CY Members'!$D$16:$AA$83</definedName>
    <definedName name="Escalation_Factor">'[1]Ref Point Calc'!$H$16</definedName>
    <definedName name="ExaminedFacilites">[1]ExaminedFacility!$A$7:$Z$23</definedName>
    <definedName name="GHIJ_Bexempt">[1]ExaminedFacility!$AB$3</definedName>
    <definedName name="GHIJ_BEXEMPT_WIN">[1]ExaminedFacility!$AC$3</definedName>
    <definedName name="GHIJ_Default">[1]ExaminedFacility!$V$2</definedName>
    <definedName name="GHIJ_Inputs">'GHIJ Inputs'!$B$11:$I$29</definedName>
    <definedName name="GHIJ_Inputs_lines">'GHIJ Inputs'!$B$11:$B$29</definedName>
    <definedName name="GHIJ_LEF">'[2]Demand Curve Parameters'!$U:$V</definedName>
    <definedName name="GHIJ_PartA">[1]DOF!$G$26</definedName>
    <definedName name="GHIJ_RE_Sum">[1]RenewableExemption!$U$3</definedName>
    <definedName name="GHIJ_RE_Win">[1]RenewableExemption!$V$3</definedName>
    <definedName name="GHIJ_Sum_ICAP">'[1]Supply stack summary'!$F$38</definedName>
    <definedName name="GHIJ_Sum_SCR">'[1]Supply stack summary'!$J$46</definedName>
    <definedName name="GHIJ_Summer">'[2]Demand Curve Parameters'!$M$13:$S$19</definedName>
    <definedName name="GHIJ_Win_ICAP">'[1]Supply stack summary'!$G$38</definedName>
    <definedName name="GHIJ_Win_SCR">'[1]Supply stack summary'!$K$46</definedName>
    <definedName name="GHIJ_Winter">'[2]Demand Curve Parameters'!$M$4:$S$10</definedName>
    <definedName name="ICAP_Max_Clearing_Price____kW_Month">'[1]Ref Point Calc'!$U$13:$Y$20</definedName>
    <definedName name="ICAP_Monthly_Reference_Point_Price____kW_Month">'[1]Ref Point Calc'!$U$5:$Y$11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_Summer">'[2]Demand Curve Parameters'!$B$32:$H$38</definedName>
    <definedName name="LI_Winter">'[2]Demand Curve Parameters'!$B$23:$H$29</definedName>
    <definedName name="NetEAS_Table">'[1]Ref Point Net EAS'!$C$10:$H$50</definedName>
    <definedName name="NonMCZ_Sum">'[1]Non-MCZ CY Members'!$O$11</definedName>
    <definedName name="NonMCZ_Win">'[1]Non-MCZ CY Members'!$P$11</definedName>
    <definedName name="NYC_Bexempt">[1]ExaminedFacility!$AB$2</definedName>
    <definedName name="NYC_BEXEMPT_WIN">[1]ExaminedFacility!$AC$2</definedName>
    <definedName name="NYC_Default">[1]ExaminedFacility!$T$2</definedName>
    <definedName name="NYC_Demand_Curve">'[3]NYC Inputs'!$B$11:$I$29</definedName>
    <definedName name="NYC_Inputs">'NYC Inputs'!$B$11:$I$29</definedName>
    <definedName name="NYC_Inputs_lines">'NYC Inputs'!$B$11:$B$29</definedName>
    <definedName name="NYC_PartA">[1]DOF!$J$26</definedName>
    <definedName name="NYC_RE_Sum">[1]RenewableExemption!$S$3</definedName>
    <definedName name="NYC_RE_Win">[1]RenewableExemption!$T$3</definedName>
    <definedName name="NYC_Sum_ICAP">'[1]Supply stack summary'!$F$37</definedName>
    <definedName name="NYC_Sum_SCR">'[1]Supply stack summary'!$J$45</definedName>
    <definedName name="NYC_Win_ICAP">'[1]Supply stack summary'!$G$37</definedName>
    <definedName name="NYC_Win_SCR">'[1]Supply stack summary'!$K$45</definedName>
    <definedName name="NYCA_Inputs">'NYCA Inputs'!$B$11:$I$29</definedName>
    <definedName name="NYCA_Inputs_lines">'NYCA Inputs'!$B$11:$B$29</definedName>
    <definedName name="NYCA_MCP">'[1]Non-MCZ CY Members'!$W$12</definedName>
    <definedName name="NYCA_Sum_ICAP">'[1]Supply stack summary'!$F$41</definedName>
    <definedName name="NYCA_Sum_SCR">'[1]Supply stack summary'!$J$49</definedName>
    <definedName name="NYCA_Summer">'[2]Demand Curve Parameters'!$M$32:$S$38</definedName>
    <definedName name="NYCA_Win_ICAP">'[1]Supply stack summary'!$G$41</definedName>
    <definedName name="NYCA_Win_SCR">'[1]Supply stack summary'!$K$49</definedName>
    <definedName name="NYCA_Winter">'[2]Demand Curve Parameters'!$M$23:$S$29</definedName>
    <definedName name="OF">'[2]Offer Floors'!$A$31:$G$112</definedName>
    <definedName name="Summer_DF">[1]DeratingFactor!$B$11:$G$16</definedName>
    <definedName name="Winter_DF">[1]DeratingFactor!$I$11:$N$16</definedName>
    <definedName name="WSR_Table">'[1]Ref Point WSR'!$C$4:$D$52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5" l="1"/>
  <c r="H28" i="5"/>
  <c r="G28" i="5"/>
  <c r="I27" i="5"/>
  <c r="H27" i="5"/>
  <c r="G27" i="5"/>
  <c r="I26" i="5"/>
  <c r="H26" i="5"/>
  <c r="G26" i="5"/>
  <c r="I24" i="5"/>
  <c r="H24" i="5"/>
  <c r="G24" i="5"/>
  <c r="I23" i="5"/>
  <c r="H23" i="5"/>
  <c r="G23" i="5"/>
  <c r="I22" i="5"/>
  <c r="H22" i="5"/>
  <c r="G22" i="5"/>
  <c r="I21" i="5"/>
  <c r="H21" i="5"/>
  <c r="G21" i="5"/>
  <c r="I19" i="5"/>
  <c r="H19" i="5"/>
  <c r="G19" i="5"/>
  <c r="I18" i="5"/>
  <c r="H18" i="5"/>
  <c r="G18" i="5"/>
  <c r="G17" i="5"/>
  <c r="H17" i="5" s="1"/>
  <c r="I17" i="5" s="1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</calcChain>
</file>

<file path=xl/sharedStrings.xml><?xml version="1.0" encoding="utf-8"?>
<sst xmlns="http://schemas.openxmlformats.org/spreadsheetml/2006/main" count="944" uniqueCount="289">
  <si>
    <t>NYC Locality ICAP Forecast Inputs for Class Year 2019  Examined Facilities</t>
  </si>
  <si>
    <t>See accompanying “Assumptions and References” document posted concurrent with this spreadsheet for further information.</t>
  </si>
  <si>
    <t>Summer</t>
  </si>
  <si>
    <t>Winter</t>
  </si>
  <si>
    <t>Demand Curve</t>
  </si>
  <si>
    <t>Units</t>
  </si>
  <si>
    <t>Document</t>
  </si>
  <si>
    <t>Abbrev.</t>
  </si>
  <si>
    <t xml:space="preserve">Load Forecast </t>
  </si>
  <si>
    <t>ICAP MW</t>
  </si>
  <si>
    <t>(3) Table I-4a</t>
  </si>
  <si>
    <t xml:space="preserve">LF </t>
  </si>
  <si>
    <t>Locational Capacity Requirement</t>
  </si>
  <si>
    <t>%</t>
  </si>
  <si>
    <t>(4) for current values, MSP values are NYISO projections</t>
  </si>
  <si>
    <t>LCR</t>
  </si>
  <si>
    <t>ICAP Monthly Reference Point</t>
  </si>
  <si>
    <t>$/kW-mo</t>
  </si>
  <si>
    <t>(1) for current values, MSP values are NYISO projections</t>
  </si>
  <si>
    <t>RP_ICAP</t>
  </si>
  <si>
    <t>ICAP/UCAP Derating Factor</t>
  </si>
  <si>
    <t>(5) for current values, MSP values are NYISO projections</t>
  </si>
  <si>
    <t>EFORd</t>
  </si>
  <si>
    <t>UCAP Reference Point</t>
  </si>
  <si>
    <t>= RP_ICAP / (1-EFORd)</t>
  </si>
  <si>
    <t>RP_UCAP</t>
  </si>
  <si>
    <t>UCAP Requirement</t>
  </si>
  <si>
    <t>UCAP MW</t>
  </si>
  <si>
    <t>= LF * LCR * (1-EFORd)</t>
  </si>
  <si>
    <t>UCAP Req</t>
  </si>
  <si>
    <t>Zero Crossing Point</t>
  </si>
  <si>
    <t>(1)</t>
  </si>
  <si>
    <t>DCL</t>
  </si>
  <si>
    <t xml:space="preserve">UCAP at $0 </t>
  </si>
  <si>
    <t>= UCAP Req * DCL</t>
  </si>
  <si>
    <t>ZCP</t>
  </si>
  <si>
    <t>Demand Curve Slope</t>
  </si>
  <si>
    <r>
      <t>($/kW</t>
    </r>
    <r>
      <rPr>
        <vertAlign val="subscript"/>
        <sz val="11"/>
        <rFont val="Franklin Gothic Book"/>
        <family val="2"/>
      </rPr>
      <t>UCAP</t>
    </r>
    <r>
      <rPr>
        <sz val="11"/>
        <rFont val="Franklin Gothic Book"/>
        <family val="2"/>
      </rPr>
      <t>-mo)/ MW</t>
    </r>
    <r>
      <rPr>
        <vertAlign val="subscript"/>
        <sz val="11"/>
        <rFont val="Franklin Gothic Book"/>
        <family val="2"/>
      </rPr>
      <t>UCAP</t>
    </r>
  </si>
  <si>
    <t>= -1 * RP_UCAP / (ZCP - UCAP Req)</t>
  </si>
  <si>
    <t>DCS</t>
  </si>
  <si>
    <t>Demand Curve Inflation Index</t>
  </si>
  <si>
    <t>(7)</t>
  </si>
  <si>
    <t>EF</t>
  </si>
  <si>
    <r>
      <t xml:space="preserve">Supply </t>
    </r>
    <r>
      <rPr>
        <sz val="12"/>
        <rFont val="Franklin Gothic Book"/>
        <family val="2"/>
      </rPr>
      <t>(excludes units that received an Offer Floor)</t>
    </r>
  </si>
  <si>
    <t>Generation Capacity</t>
  </si>
  <si>
    <t>MW, ICAP</t>
  </si>
  <si>
    <t>(3) Table III-2 less Retirements, expected Retirements, and seasonal deactivations</t>
  </si>
  <si>
    <t>Mothballed Units</t>
  </si>
  <si>
    <t>(6), (3) Tables IV-3, IV-4, and IV-5</t>
  </si>
  <si>
    <t>UDRs</t>
  </si>
  <si>
    <t>MW, UCAP</t>
  </si>
  <si>
    <t>Max value (8), actuals are adjusted historic sales from (2)</t>
  </si>
  <si>
    <t>Returned to Service</t>
  </si>
  <si>
    <t>Special Case Resources</t>
  </si>
  <si>
    <t>(2)</t>
  </si>
  <si>
    <t>Unoffered and Unsold MW (UCAP)</t>
  </si>
  <si>
    <t>Existing capacity that Received an Offer Floor</t>
  </si>
  <si>
    <t>Astoria Energy II</t>
  </si>
  <si>
    <t>(3) Table III-2</t>
  </si>
  <si>
    <t>Class Year 2019 Examined Facilities in NYC</t>
  </si>
  <si>
    <t>Requested CRIS MW</t>
  </si>
  <si>
    <t>Gowanus Gas Turbine Facility Repowering</t>
  </si>
  <si>
    <t>King’s Plaza</t>
  </si>
  <si>
    <t>Spring Creek Tower</t>
  </si>
  <si>
    <t>Groundvault Energy Storage (LDG‐01304)</t>
  </si>
  <si>
    <t>Stillwell Energy Storage (LDG‐01326)</t>
  </si>
  <si>
    <t>Cleancar Energy Storage (LDG‐01330)</t>
  </si>
  <si>
    <t>Prior Class Year Examined Facilities and not yet entered the market</t>
  </si>
  <si>
    <t>Berrians East Replacement (Q393, CY2017-1)</t>
  </si>
  <si>
    <t>CRIS MW</t>
  </si>
  <si>
    <t>(3) Table IV-1</t>
  </si>
  <si>
    <t>Facilities Evaluated under MST 
Sections 23.4.5.7.15.5, .6, and .7</t>
  </si>
  <si>
    <t>Summer CRIS</t>
  </si>
  <si>
    <t>Summer Capability</t>
  </si>
  <si>
    <t>Winter Capability</t>
  </si>
  <si>
    <t>74 St.  GT 1</t>
  </si>
  <si>
    <t>(3) Table IV-6</t>
  </si>
  <si>
    <t>74 St.  GT 2</t>
  </si>
  <si>
    <t>Astoria GT 2-1</t>
  </si>
  <si>
    <t>Astoria GT 2-2</t>
  </si>
  <si>
    <t>Astoria GT 2-3</t>
  </si>
  <si>
    <t>Astoria GT 2-4</t>
  </si>
  <si>
    <t>Astoria GT 3-1</t>
  </si>
  <si>
    <t>Astoria GT 3-2</t>
  </si>
  <si>
    <t>Astoria GT 3-3</t>
  </si>
  <si>
    <t>Astoria GT 3-4</t>
  </si>
  <si>
    <t>Astoria GT 4-1</t>
  </si>
  <si>
    <t>Astoria GT 4-2</t>
  </si>
  <si>
    <t>Astoria GT 4-3</t>
  </si>
  <si>
    <t>Astoria GT 4-4</t>
  </si>
  <si>
    <t>Gowanus 1-1</t>
  </si>
  <si>
    <t>Gowanus 1-2</t>
  </si>
  <si>
    <t>Gowanus 1-3</t>
  </si>
  <si>
    <t>Gowanus 1-4</t>
  </si>
  <si>
    <t>Gowanus 1-5</t>
  </si>
  <si>
    <t>Gowanus 1-6</t>
  </si>
  <si>
    <t>Gowanus 1-7</t>
  </si>
  <si>
    <t>Gowanus 1-8</t>
  </si>
  <si>
    <t>Gowanus 4-1</t>
  </si>
  <si>
    <t>Gowanus 4-2</t>
  </si>
  <si>
    <t>Gowanus 4-3</t>
  </si>
  <si>
    <t>Gowanus 4-4</t>
  </si>
  <si>
    <t>Gowanus 4-5</t>
  </si>
  <si>
    <t>Gowanus 4-6</t>
  </si>
  <si>
    <t>Gowanus 4-7</t>
  </si>
  <si>
    <t>Gowanus 4-8</t>
  </si>
  <si>
    <t>Hudson Ave 3</t>
  </si>
  <si>
    <t>(6), (3) Table IV-4</t>
  </si>
  <si>
    <t>Hudson Ave 4</t>
  </si>
  <si>
    <t>(3) Table IV-4</t>
  </si>
  <si>
    <t>Hudson Ave 5</t>
  </si>
  <si>
    <t>Ravenswood 01</t>
  </si>
  <si>
    <t>Ravenswood 09</t>
  </si>
  <si>
    <t>(3) Table IV-3</t>
  </si>
  <si>
    <t>Ravenswood 10</t>
  </si>
  <si>
    <t>Ravenswood 11</t>
  </si>
  <si>
    <t>Ravenswood 2-1</t>
  </si>
  <si>
    <t>Ravenswood 2-2</t>
  </si>
  <si>
    <t>Ravenswood 2-3</t>
  </si>
  <si>
    <t>Ravenswood 2-4</t>
  </si>
  <si>
    <t>Ravenswood 3-1</t>
  </si>
  <si>
    <t>Ravenswood 3-2</t>
  </si>
  <si>
    <t>Ravenswood 3-4</t>
  </si>
  <si>
    <t>Source Documents:</t>
  </si>
  <si>
    <t xml:space="preserve">(1) NYISO 2020/2021 Demand Curves </t>
  </si>
  <si>
    <t>https://www.nyiso.com/documents/20142/8478044/DCR-Results-2020-2021.pdf</t>
  </si>
  <si>
    <t>(2) NYISO Monthly UCAP Reports</t>
  </si>
  <si>
    <t>https://www.nyiso.com/installed-capacity-market</t>
  </si>
  <si>
    <t>See the "Monthly Reports" folder and the "Monthly UCAP Reports" subfolder</t>
  </si>
  <si>
    <t>(3) 2020 Load &amp; Capacity Data "Gold Book"</t>
  </si>
  <si>
    <t>https://www.nyiso.com/documents/20142/2226333/2020-Gold-Book-Final-Public.pdf</t>
  </si>
  <si>
    <t>(4) Locational Minimum Installed Capacity Requirements Study Covering the New York Balancing Authority Area for the 2020-2021 Capability Year. (January 8, 2020)</t>
  </si>
  <si>
    <t>https://www.nyiso.com/documents/20142/8583126/LCR2020-Report.pdf</t>
  </si>
  <si>
    <t>(5) ICAP Translation of Demand Curve</t>
  </si>
  <si>
    <t>See: "ICAP Auctions" &gt; [Year] &gt; [Capability Period] &gt; "Documents"</t>
  </si>
  <si>
    <t>(6) Generator Status Update spreadsheet</t>
  </si>
  <si>
    <t>https://www.nyiso.com/ny-power-system-information-outlook</t>
  </si>
  <si>
    <t>See the "Generator Status Updates" folder</t>
  </si>
  <si>
    <t>(7) Third Quarter 2020 Survery of Professional Forecasters</t>
  </si>
  <si>
    <t>https://www.philadelphiafed.org/surveys-and-data/real-time-data-research/spf-q3-2020</t>
  </si>
  <si>
    <t>See table for Median Short-Run and Long-Run Projections for Inflation</t>
  </si>
  <si>
    <t>(8) NYISO Installed Capacity Manual. June 2020</t>
  </si>
  <si>
    <t>https://www.nyiso.com/documents/20142/2923301/icap_mnl.pdf</t>
  </si>
  <si>
    <t>2022/23</t>
  </si>
  <si>
    <t>2023/24</t>
  </si>
  <si>
    <t>2024/25</t>
  </si>
  <si>
    <t>G-J Locality ICAP Forecast Inputs for Class Year 2019  Examined Facilities</t>
  </si>
  <si>
    <t>(3) Table I-5</t>
  </si>
  <si>
    <t>Class Year 2019 Examined Facilities in G-J</t>
  </si>
  <si>
    <t>Eagle Energy Storage</t>
  </si>
  <si>
    <t>Yonkers Grid (MC434295/LDG‐01344)</t>
  </si>
  <si>
    <t>Flint Mine Solar</t>
  </si>
  <si>
    <t>KCE NY 2</t>
  </si>
  <si>
    <t>Danskammer Energy Center</t>
  </si>
  <si>
    <t>Greene County I</t>
  </si>
  <si>
    <t>Greene County II</t>
  </si>
  <si>
    <t>Little Pond Solar</t>
  </si>
  <si>
    <t>Greene County 3</t>
  </si>
  <si>
    <t>Rising Solar II</t>
  </si>
  <si>
    <t>KCE NY 8a</t>
  </si>
  <si>
    <t>Blue Stone Solar</t>
  </si>
  <si>
    <t>KCE NY 14</t>
  </si>
  <si>
    <t>Hannacroix Solar  (CH‐08360)</t>
  </si>
  <si>
    <t>Monsey 44‐6 (LDG‐0171)</t>
  </si>
  <si>
    <t>Monsey 44‐2 (LDG‐0180)</t>
  </si>
  <si>
    <t>Monsey 44‐3 (LDG‐0179)</t>
  </si>
  <si>
    <t>Cuddebackville Battery (LDG‐0182‐83‐84)</t>
  </si>
  <si>
    <t>KCE NY 18</t>
  </si>
  <si>
    <t>Taylor Biomass (Q349, CY2011)</t>
  </si>
  <si>
    <t>Coxsackie GT</t>
  </si>
  <si>
    <t>South Cairo</t>
  </si>
  <si>
    <t>Indian Point 2</t>
  </si>
  <si>
    <t>(6), (3) Table IV-5</t>
  </si>
  <si>
    <t>Indian Point 3</t>
  </si>
  <si>
    <t>NYCA ICAP Forecast Inputs for Class Year 2019 Examined Facilities</t>
  </si>
  <si>
    <t>(3) Table I-3a</t>
  </si>
  <si>
    <t>IRM</t>
  </si>
  <si>
    <t>= LF * IRM * (1-EFORd)</t>
  </si>
  <si>
    <t>Class Year 2019 Members in ROS &amp; LI</t>
  </si>
  <si>
    <t>SW Energy</t>
  </si>
  <si>
    <t>Alle Catt II Wind</t>
  </si>
  <si>
    <t>Bear Ridge Solar</t>
  </si>
  <si>
    <t>Excelsior Energy Center</t>
  </si>
  <si>
    <t>KCE NY 6</t>
  </si>
  <si>
    <t>KCE NY 10</t>
  </si>
  <si>
    <t>Heritage Wind</t>
  </si>
  <si>
    <t>High Top (South Perry) Solar</t>
  </si>
  <si>
    <t>Silver Lake Solar</t>
  </si>
  <si>
    <t>Ontario Landfill</t>
  </si>
  <si>
    <t>Homer Solar Energy Center</t>
  </si>
  <si>
    <t>Canisteo Wind</t>
  </si>
  <si>
    <t>NW Energy</t>
  </si>
  <si>
    <t>Watkins Glen Solar</t>
  </si>
  <si>
    <t>Cortland Energy Center</t>
  </si>
  <si>
    <t>North Light Energy Center</t>
  </si>
  <si>
    <t>Janis Solar</t>
  </si>
  <si>
    <t>North Side Solar</t>
  </si>
  <si>
    <t>Number 3 Wind Energy</t>
  </si>
  <si>
    <t>Roaring Brook Wind</t>
  </si>
  <si>
    <t>Deer River Wind</t>
  </si>
  <si>
    <t>Bluestone Wind</t>
  </si>
  <si>
    <t>High Bridge Wind</t>
  </si>
  <si>
    <t>Puckett Solar</t>
  </si>
  <si>
    <t>Mohawk Solar</t>
  </si>
  <si>
    <t>High River Solar</t>
  </si>
  <si>
    <t>East Point Solar</t>
  </si>
  <si>
    <t>Columbia County 1</t>
  </si>
  <si>
    <t>Rock District Solar</t>
  </si>
  <si>
    <t>Tayandenega Solar</t>
  </si>
  <si>
    <t>Albany County 1</t>
  </si>
  <si>
    <t>Albany County 2</t>
  </si>
  <si>
    <t>Pattersonville</t>
  </si>
  <si>
    <t>Grissom Solar</t>
  </si>
  <si>
    <t>Easton Solar I</t>
  </si>
  <si>
    <t>Easton Solar II</t>
  </si>
  <si>
    <t>ELP Ticonderoga Solar</t>
  </si>
  <si>
    <t>ELP Stillwater Solar</t>
  </si>
  <si>
    <t>Grissom II Solar</t>
  </si>
  <si>
    <t>Dahowa Hydroelectric</t>
  </si>
  <si>
    <t>Fulton County Landfill</t>
  </si>
  <si>
    <t>Calverton Solar Energy Center</t>
  </si>
  <si>
    <t>Far Rockaway Battery Storage</t>
  </si>
  <si>
    <t>Somerset</t>
  </si>
  <si>
    <t>Monroe Livingston</t>
  </si>
  <si>
    <t>Auburn - State St</t>
  </si>
  <si>
    <t>Binghamton</t>
  </si>
  <si>
    <t>Cayuga 1</t>
  </si>
  <si>
    <t>Cayuga 2</t>
  </si>
  <si>
    <t>(6), (3) Table IV-3</t>
  </si>
  <si>
    <t>Steuben County LF</t>
  </si>
  <si>
    <t>Lyonsdale</t>
  </si>
  <si>
    <t>Albany LFGE</t>
  </si>
  <si>
    <t>Glenwood GT 01</t>
  </si>
  <si>
    <t>(6)</t>
  </si>
  <si>
    <t>Northport GT</t>
  </si>
  <si>
    <t>Port Jefferson GT 01</t>
  </si>
  <si>
    <t>West Babylon 4</t>
  </si>
  <si>
    <t>NYC Default Net CONE Shaping</t>
  </si>
  <si>
    <t>Input</t>
  </si>
  <si>
    <t>Abbreviation</t>
  </si>
  <si>
    <t>Source</t>
  </si>
  <si>
    <t>Calculation</t>
  </si>
  <si>
    <t>Annual ICAP Reference Value</t>
  </si>
  <si>
    <t>ARV</t>
  </si>
  <si>
    <t>MSP values are NYISO projections</t>
  </si>
  <si>
    <t>$/kW-yr, ICAP</t>
  </si>
  <si>
    <t>DMNC at 90 degrees Fahrenheit ("ICAP conditions")</t>
  </si>
  <si>
    <t>Qi</t>
  </si>
  <si>
    <t>Winter DMNC</t>
  </si>
  <si>
    <t>Qw</t>
  </si>
  <si>
    <t>--</t>
  </si>
  <si>
    <t>Summer DMNC</t>
  </si>
  <si>
    <t>Qs</t>
  </si>
  <si>
    <t>Ratio of Winter to Summer DMNCs for Locality</t>
  </si>
  <si>
    <t>R</t>
  </si>
  <si>
    <t>none</t>
  </si>
  <si>
    <t>Demand Curve Length</t>
  </si>
  <si>
    <t>"Escalation Factor" (Inflation Index)</t>
  </si>
  <si>
    <t>Excess</t>
  </si>
  <si>
    <t>Exc</t>
  </si>
  <si>
    <t>Demand Curve Proxy EFORd</t>
  </si>
  <si>
    <t>Mitigation Net CONE</t>
  </si>
  <si>
    <t>MNC</t>
  </si>
  <si>
    <t>Calc.</t>
  </si>
  <si>
    <t>Default Net CONE, ICAP</t>
  </si>
  <si>
    <t>AOF</t>
  </si>
  <si>
    <t>0.75*MNC</t>
  </si>
  <si>
    <t>Summer Monthly Offer Floor, ICAP</t>
  </si>
  <si>
    <t>SOF</t>
  </si>
  <si>
    <t>AOF*Qi/(6*(Qs+Qw((DCL-R)/(DCL-1))))</t>
  </si>
  <si>
    <t>$/kW-mo, ICAP</t>
  </si>
  <si>
    <t>Winter Monthly Offer Floor, ICAP</t>
  </si>
  <si>
    <t>WOF</t>
  </si>
  <si>
    <t>SOF*((DCL-R)/(DCL-1))</t>
  </si>
  <si>
    <t>Annual Default Offer Floor, UCAP</t>
  </si>
  <si>
    <t>AOF/(1-EFORd)</t>
  </si>
  <si>
    <t>$/kW-yr, UCAP</t>
  </si>
  <si>
    <t>Summer Monthly Offer Floor, UCAP</t>
  </si>
  <si>
    <t>$/kW-mo, UCAP</t>
  </si>
  <si>
    <t>Winter Monthly Offer Floor, UCAP</t>
  </si>
  <si>
    <t xml:space="preserve">Notes: </t>
  </si>
  <si>
    <t>- For Class Year 2019, the Default Net CONE is calculated based on Capability Year 2022/2023, the first year of the Mitigation Study Period.</t>
  </si>
  <si>
    <t>- For purposes of calculating the default offer floor, the rate used to "escalate" prices (i.e. the "escalation factor") is the inflation index.</t>
  </si>
  <si>
    <t xml:space="preserve">(2) Documents under Reference Documents/2017-2021 Demand Curve Reset/Demand Curve Reset </t>
  </si>
  <si>
    <t>Capability Year 2022/23</t>
  </si>
  <si>
    <t>Capability Year 2023/24</t>
  </si>
  <si>
    <t>Capability Year 2024/25</t>
  </si>
  <si>
    <t>G-J Locality Default Net CONE Shaping</t>
  </si>
  <si>
    <r>
      <t>Date Published</t>
    </r>
    <r>
      <rPr>
        <sz val="12"/>
        <rFont val="Franklin Gothic Book"/>
        <family val="2"/>
      </rPr>
      <t>: December 22,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</si>
</sst>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#,##0.00000_);\(#,##0.00000\)"/>
    <numFmt numFmtId="168" formatCode="0.0"/>
    <numFmt numFmtId="169" formatCode="_(* #,##0.0_);_(* \(#,##0.0\);_(* &quot;-&quot;??_);_(@_)"/>
    <numFmt numFmtId="170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Franklin Gothic Book"/>
      <family val="2"/>
    </font>
    <font>
      <sz val="12"/>
      <color theme="1"/>
      <name val="Franklin Gothic Book"/>
      <family val="2"/>
    </font>
    <font>
      <b/>
      <sz val="20"/>
      <name val="Franklin Gothic Book"/>
      <family val="2"/>
    </font>
    <font>
      <sz val="12"/>
      <name val="Franklin Gothic Book"/>
      <family val="2"/>
    </font>
    <font>
      <b/>
      <sz val="16"/>
      <color theme="0"/>
      <name val="Franklin Gothic Book"/>
      <family val="2"/>
    </font>
    <font>
      <b/>
      <sz val="12"/>
      <color theme="0"/>
      <name val="Franklin Gothic Book"/>
      <family val="2"/>
    </font>
    <font>
      <b/>
      <sz val="16"/>
      <name val="Franklin Gothic Book"/>
      <family val="2"/>
    </font>
    <font>
      <b/>
      <sz val="12"/>
      <name val="Franklin Gothic Book"/>
      <family val="2"/>
    </font>
    <font>
      <b/>
      <sz val="14"/>
      <name val="Franklin Gothic Book"/>
      <family val="2"/>
    </font>
    <font>
      <sz val="11"/>
      <name val="Franklin Gothic Book"/>
      <family val="2"/>
    </font>
    <font>
      <vertAlign val="subscript"/>
      <sz val="11"/>
      <name val="Franklin Gothic Book"/>
      <family val="2"/>
    </font>
    <font>
      <sz val="12"/>
      <color theme="0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b/>
      <sz val="11"/>
      <name val="Franklin Gothic Book"/>
      <family val="2"/>
    </font>
    <font>
      <b/>
      <u/>
      <sz val="12"/>
      <color theme="1"/>
      <name val="Franklin Gothic Book"/>
      <family val="2"/>
    </font>
    <font>
      <sz val="10"/>
      <color theme="1"/>
      <name val="Franklin Gothic Book"/>
      <family val="2"/>
    </font>
    <font>
      <u/>
      <sz val="9.35"/>
      <color theme="10"/>
      <name val="Calibri"/>
      <family val="2"/>
    </font>
    <font>
      <u/>
      <sz val="10"/>
      <color theme="10"/>
      <name val="Franklin Gothic Book"/>
      <family val="2"/>
    </font>
    <font>
      <u/>
      <sz val="10"/>
      <color theme="10"/>
      <name val="Calibri"/>
      <family val="2"/>
    </font>
    <font>
      <b/>
      <sz val="20"/>
      <color theme="1"/>
      <name val="Franklin Gothic Book"/>
      <family val="2"/>
    </font>
    <font>
      <b/>
      <i/>
      <u/>
      <sz val="12"/>
      <color theme="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005F86"/>
        <bgColor indexed="64"/>
      </patternFill>
    </fill>
    <fill>
      <patternFill patternType="solid">
        <fgColor rgb="FF4ABCE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3" borderId="1" xfId="0" applyFont="1" applyFill="1" applyBorder="1"/>
    <xf numFmtId="0" fontId="3" fillId="3" borderId="0" xfId="0" applyFont="1" applyFill="1" applyBorder="1"/>
    <xf numFmtId="0" fontId="2" fillId="4" borderId="0" xfId="0" applyFont="1" applyFill="1"/>
    <xf numFmtId="0" fontId="8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  <xf numFmtId="0" fontId="10" fillId="4" borderId="0" xfId="0" applyFont="1" applyFill="1"/>
    <xf numFmtId="0" fontId="9" fillId="4" borderId="0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4" borderId="4" xfId="0" applyFont="1" applyFill="1" applyBorder="1"/>
    <xf numFmtId="3" fontId="11" fillId="0" borderId="4" xfId="0" quotePrefix="1" applyNumberFormat="1" applyFont="1" applyFill="1" applyBorder="1" applyAlignment="1">
      <alignment horizontal="center" vertical="center" wrapText="1"/>
    </xf>
    <xf numFmtId="164" fontId="11" fillId="5" borderId="4" xfId="0" quotePrefix="1" applyNumberFormat="1" applyFont="1" applyFill="1" applyBorder="1" applyAlignment="1">
      <alignment vertical="center" wrapText="1"/>
    </xf>
    <xf numFmtId="0" fontId="11" fillId="5" borderId="4" xfId="0" applyFont="1" applyFill="1" applyBorder="1"/>
    <xf numFmtId="165" fontId="11" fillId="0" borderId="4" xfId="2" applyNumberFormat="1" applyFont="1" applyFill="1" applyBorder="1" applyAlignment="1">
      <alignment horizontal="center" vertical="center" wrapText="1"/>
    </xf>
    <xf numFmtId="10" fontId="11" fillId="5" borderId="4" xfId="0" quotePrefix="1" applyNumberFormat="1" applyFont="1" applyFill="1" applyBorder="1" applyAlignment="1">
      <alignment vertical="center" wrapText="1"/>
    </xf>
    <xf numFmtId="166" fontId="11" fillId="0" borderId="4" xfId="0" applyNumberFormat="1" applyFont="1" applyFill="1" applyBorder="1" applyAlignment="1">
      <alignment horizontal="center" vertical="center" wrapText="1"/>
    </xf>
    <xf numFmtId="10" fontId="11" fillId="0" borderId="4" xfId="2" applyNumberFormat="1" applyFont="1" applyFill="1" applyBorder="1" applyAlignment="1">
      <alignment horizontal="center" vertical="center" wrapText="1"/>
    </xf>
    <xf numFmtId="164" fontId="11" fillId="0" borderId="4" xfId="0" quotePrefix="1" applyNumberFormat="1" applyFont="1" applyFill="1" applyBorder="1" applyAlignment="1">
      <alignment horizontal="center" vertical="center" wrapText="1"/>
    </xf>
    <xf numFmtId="10" fontId="11" fillId="0" borderId="4" xfId="0" quotePrefix="1" applyNumberFormat="1" applyFont="1" applyFill="1" applyBorder="1" applyAlignment="1">
      <alignment vertical="center" wrapText="1"/>
    </xf>
    <xf numFmtId="9" fontId="11" fillId="0" borderId="4" xfId="2" applyFont="1" applyFill="1" applyBorder="1" applyAlignment="1">
      <alignment horizontal="center" vertical="center" wrapText="1"/>
    </xf>
    <xf numFmtId="0" fontId="11" fillId="0" borderId="4" xfId="0" quotePrefix="1" applyFont="1" applyFill="1" applyBorder="1" applyAlignment="1">
      <alignment vertical="center" wrapText="1"/>
    </xf>
    <xf numFmtId="167" fontId="11" fillId="0" borderId="4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5" xfId="0" applyFont="1" applyFill="1" applyBorder="1"/>
    <xf numFmtId="0" fontId="13" fillId="4" borderId="0" xfId="0" applyFont="1" applyFill="1" applyBorder="1"/>
    <xf numFmtId="0" fontId="14" fillId="0" borderId="0" xfId="0" applyFont="1"/>
    <xf numFmtId="0" fontId="5" fillId="4" borderId="0" xfId="0" quotePrefix="1" applyFont="1" applyFill="1" applyBorder="1"/>
    <xf numFmtId="0" fontId="11" fillId="4" borderId="4" xfId="0" applyFont="1" applyFill="1" applyBorder="1" applyAlignment="1"/>
    <xf numFmtId="0" fontId="9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/>
    <xf numFmtId="0" fontId="15" fillId="4" borderId="0" xfId="0" applyFont="1" applyFill="1" applyBorder="1"/>
    <xf numFmtId="0" fontId="10" fillId="4" borderId="0" xfId="0" applyFont="1" applyFill="1" applyAlignment="1">
      <alignment horizontal="right"/>
    </xf>
    <xf numFmtId="0" fontId="11" fillId="4" borderId="6" xfId="0" applyFont="1" applyFill="1" applyBorder="1"/>
    <xf numFmtId="168" fontId="11" fillId="5" borderId="4" xfId="0" applyNumberFormat="1" applyFont="1" applyFill="1" applyBorder="1"/>
    <xf numFmtId="0" fontId="16" fillId="4" borderId="0" xfId="0" applyFont="1" applyFill="1" applyBorder="1" applyAlignment="1">
      <alignment horizontal="center"/>
    </xf>
    <xf numFmtId="0" fontId="16" fillId="4" borderId="0" xfId="0" applyFont="1" applyFill="1"/>
    <xf numFmtId="164" fontId="11" fillId="5" borderId="6" xfId="0" applyNumberFormat="1" applyFont="1" applyFill="1" applyBorder="1" applyAlignment="1">
      <alignment vertical="center" wrapText="1"/>
    </xf>
    <xf numFmtId="164" fontId="11" fillId="5" borderId="7" xfId="0" applyNumberFormat="1" applyFont="1" applyFill="1" applyBorder="1" applyAlignment="1">
      <alignment vertical="center" wrapText="1"/>
    </xf>
    <xf numFmtId="0" fontId="10" fillId="4" borderId="0" xfId="0" applyFont="1" applyFill="1" applyAlignment="1">
      <alignment wrapText="1"/>
    </xf>
    <xf numFmtId="0" fontId="9" fillId="4" borderId="4" xfId="0" applyFont="1" applyFill="1" applyBorder="1" applyAlignment="1">
      <alignment horizontal="center" wrapText="1"/>
    </xf>
    <xf numFmtId="0" fontId="5" fillId="4" borderId="0" xfId="0" applyFont="1" applyFill="1"/>
    <xf numFmtId="0" fontId="7" fillId="2" borderId="0" xfId="0" applyFont="1" applyFill="1" applyAlignment="1"/>
    <xf numFmtId="0" fontId="17" fillId="0" borderId="0" xfId="0" applyFont="1"/>
    <xf numFmtId="0" fontId="18" fillId="0" borderId="0" xfId="0" applyFont="1" applyFill="1"/>
    <xf numFmtId="0" fontId="19" fillId="0" borderId="0" xfId="3" applyAlignment="1" applyProtection="1"/>
    <xf numFmtId="0" fontId="20" fillId="0" borderId="0" xfId="3" applyFont="1" applyFill="1" applyAlignment="1" applyProtection="1"/>
    <xf numFmtId="0" fontId="18" fillId="0" borderId="0" xfId="0" quotePrefix="1" applyFont="1" applyFill="1"/>
    <xf numFmtId="0" fontId="19" fillId="0" borderId="0" xfId="3" applyFill="1" applyAlignment="1" applyProtection="1"/>
    <xf numFmtId="0" fontId="18" fillId="0" borderId="0" xfId="0" applyFont="1"/>
    <xf numFmtId="0" fontId="11" fillId="6" borderId="4" xfId="0" applyFont="1" applyFill="1" applyBorder="1"/>
    <xf numFmtId="169" fontId="11" fillId="5" borderId="4" xfId="1" applyNumberFormat="1" applyFont="1" applyFill="1" applyBorder="1"/>
    <xf numFmtId="169" fontId="11" fillId="5" borderId="4" xfId="1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wrapText="1"/>
    </xf>
    <xf numFmtId="164" fontId="11" fillId="5" borderId="4" xfId="0" applyNumberFormat="1" applyFont="1" applyFill="1" applyBorder="1" applyAlignment="1">
      <alignment horizontal="center" vertical="center" wrapText="1"/>
    </xf>
    <xf numFmtId="164" fontId="11" fillId="5" borderId="4" xfId="0" applyNumberFormat="1" applyFont="1" applyFill="1" applyBorder="1" applyAlignment="1">
      <alignment horizontal="right" vertical="center" wrapText="1"/>
    </xf>
    <xf numFmtId="0" fontId="18" fillId="0" borderId="0" xfId="0" applyFont="1" applyAlignment="1"/>
    <xf numFmtId="0" fontId="21" fillId="0" borderId="0" xfId="3" applyFont="1" applyAlignment="1" applyProtection="1"/>
    <xf numFmtId="0" fontId="22" fillId="0" borderId="0" xfId="0" applyFont="1" applyAlignment="1">
      <alignment horizontal="left"/>
    </xf>
    <xf numFmtId="0" fontId="3" fillId="4" borderId="0" xfId="0" applyFont="1" applyFill="1" applyAlignment="1">
      <alignment horizontal="left"/>
    </xf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11" fillId="4" borderId="10" xfId="0" applyFont="1" applyFill="1" applyBorder="1"/>
    <xf numFmtId="0" fontId="11" fillId="4" borderId="4" xfId="0" quotePrefix="1" applyFont="1" applyFill="1" applyBorder="1" applyAlignment="1">
      <alignment horizontal="center"/>
    </xf>
    <xf numFmtId="166" fontId="11" fillId="0" borderId="11" xfId="0" applyNumberFormat="1" applyFont="1" applyFill="1" applyBorder="1" applyAlignment="1">
      <alignment horizontal="center" vertical="center" wrapText="1"/>
    </xf>
    <xf numFmtId="0" fontId="11" fillId="4" borderId="4" xfId="0" quotePrefix="1" applyFont="1" applyFill="1" applyBorder="1"/>
    <xf numFmtId="168" fontId="11" fillId="0" borderId="4" xfId="0" applyNumberFormat="1" applyFont="1" applyFill="1" applyBorder="1" applyAlignment="1">
      <alignment horizontal="center" vertical="center" wrapText="1"/>
    </xf>
    <xf numFmtId="168" fontId="11" fillId="0" borderId="11" xfId="0" applyNumberFormat="1" applyFont="1" applyFill="1" applyBorder="1" applyAlignment="1">
      <alignment horizontal="center" vertical="center" wrapText="1"/>
    </xf>
    <xf numFmtId="170" fontId="11" fillId="0" borderId="4" xfId="0" applyNumberFormat="1" applyFont="1" applyFill="1" applyBorder="1" applyAlignment="1">
      <alignment horizontal="center" vertical="center" wrapText="1"/>
    </xf>
    <xf numFmtId="170" fontId="11" fillId="0" borderId="11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10" fontId="11" fillId="0" borderId="7" xfId="2" applyNumberFormat="1" applyFont="1" applyFill="1" applyBorder="1" applyAlignment="1">
      <alignment horizontal="center" vertical="center" wrapText="1"/>
    </xf>
    <xf numFmtId="10" fontId="11" fillId="0" borderId="11" xfId="2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/>
    <xf numFmtId="0" fontId="11" fillId="4" borderId="13" xfId="0" applyFont="1" applyFill="1" applyBorder="1"/>
    <xf numFmtId="0" fontId="11" fillId="4" borderId="13" xfId="0" quotePrefix="1" applyFont="1" applyFill="1" applyBorder="1" applyAlignment="1">
      <alignment horizontal="center"/>
    </xf>
    <xf numFmtId="0" fontId="11" fillId="4" borderId="13" xfId="0" quotePrefix="1" applyFont="1" applyFill="1" applyBorder="1"/>
    <xf numFmtId="165" fontId="11" fillId="0" borderId="13" xfId="0" applyNumberFormat="1" applyFont="1" applyFill="1" applyBorder="1" applyAlignment="1">
      <alignment horizontal="center" vertical="center" wrapText="1"/>
    </xf>
    <xf numFmtId="165" fontId="11" fillId="0" borderId="1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/>
    <xf numFmtId="0" fontId="5" fillId="4" borderId="15" xfId="0" quotePrefix="1" applyFont="1" applyFill="1" applyBorder="1" applyAlignment="1">
      <alignment horizontal="center"/>
    </xf>
    <xf numFmtId="0" fontId="5" fillId="4" borderId="15" xfId="0" quotePrefix="1" applyFont="1" applyFill="1" applyBorder="1"/>
    <xf numFmtId="10" fontId="5" fillId="4" borderId="15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/>
    <xf numFmtId="0" fontId="11" fillId="4" borderId="9" xfId="0" applyFont="1" applyFill="1" applyBorder="1"/>
    <xf numFmtId="0" fontId="11" fillId="4" borderId="9" xfId="0" applyFont="1" applyFill="1" applyBorder="1" applyAlignment="1">
      <alignment horizontal="center"/>
    </xf>
    <xf numFmtId="166" fontId="11" fillId="0" borderId="9" xfId="0" applyNumberFormat="1" applyFont="1" applyFill="1" applyBorder="1" applyAlignment="1">
      <alignment horizontal="center" vertical="center" wrapText="1"/>
    </xf>
    <xf numFmtId="166" fontId="11" fillId="0" borderId="16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12" xfId="0" applyFont="1" applyFill="1" applyBorder="1" applyAlignment="1"/>
    <xf numFmtId="0" fontId="11" fillId="4" borderId="13" xfId="0" applyFont="1" applyFill="1" applyBorder="1" applyAlignment="1"/>
    <xf numFmtId="0" fontId="11" fillId="4" borderId="13" xfId="0" applyFont="1" applyFill="1" applyBorder="1" applyAlignment="1">
      <alignment horizontal="center"/>
    </xf>
    <xf numFmtId="166" fontId="11" fillId="0" borderId="13" xfId="0" applyNumberFormat="1" applyFont="1" applyFill="1" applyBorder="1" applyAlignment="1">
      <alignment horizontal="center" vertical="center" wrapText="1"/>
    </xf>
    <xf numFmtId="166" fontId="11" fillId="0" borderId="1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/>
    <xf numFmtId="0" fontId="5" fillId="4" borderId="15" xfId="0" applyFont="1" applyFill="1" applyBorder="1" applyAlignment="1">
      <alignment horizontal="center"/>
    </xf>
    <xf numFmtId="4" fontId="5" fillId="4" borderId="15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8" fillId="0" borderId="0" xfId="0" quotePrefix="1" applyFont="1"/>
    <xf numFmtId="10" fontId="11" fillId="0" borderId="7" xfId="0" applyNumberFormat="1" applyFont="1" applyFill="1" applyBorder="1" applyAlignment="1">
      <alignment horizontal="center" vertical="center" wrapText="1"/>
    </xf>
    <xf numFmtId="10" fontId="11" fillId="0" borderId="11" xfId="0" applyNumberFormat="1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left" vertical="center" wrapText="1"/>
    </xf>
    <xf numFmtId="164" fontId="11" fillId="5" borderId="7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2124075</xdr:colOff>
      <xdr:row>3</xdr:row>
      <xdr:rowOff>31968</xdr:rowOff>
    </xdr:to>
    <xdr:pic>
      <xdr:nvPicPr>
        <xdr:cNvPr id="2" name="Picture 1" descr="https://intranet.nyiso.com/sites/intranet/Docs/Business%20%20Document%20Center/Departments/External%20Affairs/BrandIdentityResources/New%20Logo/NewYorkISO%20logo-2cTEX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171450"/>
          <a:ext cx="2124075" cy="3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2124075</xdr:colOff>
      <xdr:row>3</xdr:row>
      <xdr:rowOff>31968</xdr:rowOff>
    </xdr:to>
    <xdr:pic>
      <xdr:nvPicPr>
        <xdr:cNvPr id="2" name="Picture 1" descr="https://intranet.nyiso.com/sites/intranet/Docs/Business%20%20Document%20Center/Departments/External%20Affairs/BrandIdentityResources/New%20Logo/NewYorkISO%20logo-2cTEX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171450"/>
          <a:ext cx="2124075" cy="3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2124075</xdr:colOff>
      <xdr:row>3</xdr:row>
      <xdr:rowOff>31968</xdr:rowOff>
    </xdr:to>
    <xdr:pic>
      <xdr:nvPicPr>
        <xdr:cNvPr id="2" name="Picture 1" descr="https://intranet.nyiso.com/sites/intranet/Docs/Business%20%20Document%20Center/Departments/External%20Affairs/BrandIdentityResources/New%20Logo/NewYorkISO%20logo-2cTEX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171450"/>
          <a:ext cx="2124075" cy="3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2124075</xdr:colOff>
      <xdr:row>3</xdr:row>
      <xdr:rowOff>85725</xdr:rowOff>
    </xdr:to>
    <xdr:pic>
      <xdr:nvPicPr>
        <xdr:cNvPr id="2" name="Picture 1" descr="https://intranet.nyiso.com/sites/intranet/Docs/Business%20%20Document%20Center/Departments/External%20Affairs/BrandIdentityResources/New%20Logo/NewYorkISO%20logo-2cTEX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171450"/>
          <a:ext cx="21240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2124075</xdr:colOff>
      <xdr:row>3</xdr:row>
      <xdr:rowOff>90391</xdr:rowOff>
    </xdr:to>
    <xdr:pic>
      <xdr:nvPicPr>
        <xdr:cNvPr id="2" name="Picture 1" descr="https://intranet.nyiso.com/sites/intranet/Docs/Business%20%20Document%20Center/Departments/External%20Affairs/BrandIdentityResources/New%20Logo/NewYorkISO%20logo-2cTEX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171450"/>
          <a:ext cx="2124075" cy="433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nyiso.com\MMA\Directories\Nyiso\MarketMonitor\Specialization%20Teams\Specialization%20Team%20Folders\Capacity%20Markets\ClassYear2019\ICAP%20Forecast\CY2019_ICAPForecast_RP_122120_FinalDraft_Fix_NYCA_WS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ies/NYISO/MarketMonitor/Duong/Spot%20Auction%20and%20Forecast_C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nyiso.com\MMA\Users\duongc3\Desktop\CY2019_ICAP_Forecast_Par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otential CY17 enhancements"/>
      <sheetName val="Summary"/>
      <sheetName val="NYC Inputs"/>
      <sheetName val="GHIJ Inputs"/>
      <sheetName val="NYCA Inputs"/>
      <sheetName val="DOF NYC"/>
      <sheetName val="DOF G-J"/>
      <sheetName val="Iterations PartA"/>
      <sheetName val="Iterations"/>
      <sheetName val="Price summary and visuals"/>
      <sheetName val="Global parameters"/>
      <sheetName val="J"/>
      <sheetName val="G-J"/>
      <sheetName val="NYCA"/>
      <sheetName val="DOF"/>
      <sheetName val="IRM_LCR"/>
      <sheetName val="DemandCurve"/>
      <sheetName val="Ref Point Calc"/>
      <sheetName val="Ref Point Net EAS"/>
      <sheetName val="Ref Point WSR"/>
      <sheetName val="DeratingFactor"/>
      <sheetName val="GB Load Forecast"/>
      <sheetName val="Supply stack summary"/>
      <sheetName val="Current CY Members"/>
      <sheetName val="TESTS"/>
      <sheetName val="ExaminedFacility"/>
      <sheetName val="RenewableExemption"/>
      <sheetName val="Non-MCZ CY Members"/>
      <sheetName val="Prior Class Year Facilities"/>
      <sheetName val="REPOWERing"/>
      <sheetName val="GB III-2"/>
      <sheetName val="check"/>
      <sheetName val="GB IV-3"/>
      <sheetName val="GB IV-4"/>
      <sheetName val="GB IV-5"/>
      <sheetName val="GB IV-6"/>
      <sheetName val="GenStatUpdate"/>
      <sheetName val="UDRs"/>
      <sheetName val="ExternalControlArea"/>
      <sheetName val="SCRs"/>
      <sheetName val="Unoffered"/>
      <sheetName val="AC Imports"/>
      <sheetName val="HQ Analysis"/>
      <sheetName val="Existing and Mitigated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>
        <row r="10">
          <cell r="G10" t="str">
            <v>Capability Year 2022/23</v>
          </cell>
          <cell r="H10" t="str">
            <v>Capability Year 2023/24</v>
          </cell>
          <cell r="I10" t="str">
            <v>Capability Year 2024/25</v>
          </cell>
        </row>
        <row r="16">
          <cell r="G16">
            <v>170.96225263336038</v>
          </cell>
          <cell r="H16">
            <v>173.83629089840048</v>
          </cell>
          <cell r="I16">
            <v>175.158932856706</v>
          </cell>
        </row>
        <row r="17">
          <cell r="G17">
            <v>217.959</v>
          </cell>
          <cell r="H17">
            <v>217.959</v>
          </cell>
          <cell r="I17">
            <v>217.959</v>
          </cell>
        </row>
        <row r="18">
          <cell r="G18">
            <v>230.27199999999999</v>
          </cell>
          <cell r="H18">
            <v>230.27199999999999</v>
          </cell>
          <cell r="I18">
            <v>230.27199999999999</v>
          </cell>
        </row>
        <row r="19">
          <cell r="G19">
            <v>226.786</v>
          </cell>
          <cell r="H19">
            <v>226.786</v>
          </cell>
          <cell r="I19">
            <v>226.786</v>
          </cell>
        </row>
        <row r="20">
          <cell r="G20">
            <v>1.0642418303603085</v>
          </cell>
          <cell r="H20">
            <v>1.0672199992887568</v>
          </cell>
          <cell r="I20">
            <v>1.1082682971414728</v>
          </cell>
        </row>
        <row r="21">
          <cell r="G21">
            <v>1.1499999999999999</v>
          </cell>
          <cell r="H21">
            <v>1.1499999999999999</v>
          </cell>
          <cell r="I21">
            <v>1.1499999999999999</v>
          </cell>
        </row>
        <row r="22">
          <cell r="G22">
            <v>1.484926523188E-2</v>
          </cell>
          <cell r="H22">
            <v>1.484926523188E-2</v>
          </cell>
          <cell r="I22">
            <v>1.484926523188E-2</v>
          </cell>
        </row>
        <row r="23">
          <cell r="G23">
            <v>2.1999999999999999E-2</v>
          </cell>
          <cell r="H23">
            <v>2.1999999999999999E-2</v>
          </cell>
          <cell r="I23">
            <v>2.1999999999999999E-2</v>
          </cell>
        </row>
        <row r="25">
          <cell r="G25">
            <v>170.96</v>
          </cell>
          <cell r="H25">
            <v>173.84</v>
          </cell>
          <cell r="I25">
            <v>175.16</v>
          </cell>
        </row>
        <row r="26">
          <cell r="G26">
            <v>128.22</v>
          </cell>
          <cell r="H26">
            <v>130.38</v>
          </cell>
          <cell r="I26">
            <v>131.37</v>
          </cell>
          <cell r="J26">
            <v>154.15</v>
          </cell>
        </row>
        <row r="27">
          <cell r="G27">
            <v>12.99</v>
          </cell>
          <cell r="H27">
            <v>13.38</v>
          </cell>
          <cell r="I27">
            <v>16.41</v>
          </cell>
        </row>
        <row r="28">
          <cell r="G28">
            <v>7.43</v>
          </cell>
          <cell r="H28">
            <v>7.38</v>
          </cell>
          <cell r="I28">
            <v>4.57</v>
          </cell>
        </row>
        <row r="30">
          <cell r="G30">
            <v>131.1</v>
          </cell>
          <cell r="H30">
            <v>133.31</v>
          </cell>
          <cell r="I30">
            <v>134.33000000000001</v>
          </cell>
        </row>
        <row r="31">
          <cell r="G31">
            <v>13.29</v>
          </cell>
          <cell r="H31">
            <v>13.69</v>
          </cell>
          <cell r="I31">
            <v>16.78</v>
          </cell>
        </row>
        <row r="32">
          <cell r="G32">
            <v>7.6</v>
          </cell>
          <cell r="H32">
            <v>7.56</v>
          </cell>
          <cell r="I32">
            <v>4.67</v>
          </cell>
        </row>
      </sheetData>
      <sheetData sheetId="16" refreshError="1"/>
      <sheetData sheetId="17"/>
      <sheetData sheetId="18">
        <row r="5">
          <cell r="O5" t="str">
            <v>Annual ICAP Reference Value ($/kW-Year)</v>
          </cell>
          <cell r="U5" t="str">
            <v>ICAP Monthly Reference Point Price ($/kW-Month)</v>
          </cell>
        </row>
        <row r="6">
          <cell r="O6" t="str">
            <v>Capability Year</v>
          </cell>
          <cell r="P6" t="str">
            <v>NYCA</v>
          </cell>
          <cell r="Q6" t="str">
            <v>G-J</v>
          </cell>
          <cell r="R6" t="str">
            <v>J</v>
          </cell>
          <cell r="S6" t="str">
            <v>K - Long Island</v>
          </cell>
          <cell r="U6" t="str">
            <v>Capability Year</v>
          </cell>
          <cell r="V6" t="str">
            <v>NYCA</v>
          </cell>
          <cell r="W6" t="str">
            <v>G-J</v>
          </cell>
          <cell r="X6" t="str">
            <v>J</v>
          </cell>
          <cell r="Y6" t="str">
            <v>K - Long Island</v>
          </cell>
        </row>
        <row r="7">
          <cell r="U7">
            <v>2020</v>
          </cell>
          <cell r="V7">
            <v>10.63</v>
          </cell>
          <cell r="W7">
            <v>17.649999999999999</v>
          </cell>
          <cell r="X7">
            <v>23.29</v>
          </cell>
          <cell r="Y7">
            <v>17.88</v>
          </cell>
        </row>
        <row r="8">
          <cell r="O8">
            <v>2020</v>
          </cell>
          <cell r="P8">
            <v>104.9695206273</v>
          </cell>
          <cell r="Q8">
            <v>156.81785887289999</v>
          </cell>
          <cell r="R8">
            <v>191.72484413610002</v>
          </cell>
          <cell r="S8">
            <v>149.7256365177</v>
          </cell>
          <cell r="U8">
            <v>2021</v>
          </cell>
          <cell r="V8">
            <v>11.22</v>
          </cell>
          <cell r="W8">
            <v>18.54</v>
          </cell>
          <cell r="X8">
            <v>24.32</v>
          </cell>
          <cell r="Y8">
            <v>22.21</v>
          </cell>
        </row>
        <row r="9">
          <cell r="O9">
            <v>2021</v>
          </cell>
          <cell r="P9">
            <v>112.02508145069353</v>
          </cell>
          <cell r="Q9">
            <v>163.93647871880771</v>
          </cell>
          <cell r="R9">
            <v>201.93476646969569</v>
          </cell>
          <cell r="S9">
            <v>160.05220558884943</v>
          </cell>
          <cell r="U9">
            <v>2022</v>
          </cell>
          <cell r="V9">
            <v>10.76</v>
          </cell>
          <cell r="W9">
            <v>19.329999999999998</v>
          </cell>
          <cell r="X9">
            <v>24.65</v>
          </cell>
          <cell r="Y9">
            <v>21.63</v>
          </cell>
        </row>
        <row r="10">
          <cell r="O10">
            <v>2022</v>
          </cell>
          <cell r="P10">
            <v>117.12002977148882</v>
          </cell>
          <cell r="Q10">
            <v>170.96225263336038</v>
          </cell>
          <cell r="R10">
            <v>205.5267434431577</v>
          </cell>
          <cell r="S10">
            <v>158.1002191189437</v>
          </cell>
          <cell r="U10">
            <v>2023</v>
          </cell>
          <cell r="V10">
            <v>10.91</v>
          </cell>
          <cell r="W10">
            <v>19.75</v>
          </cell>
          <cell r="X10">
            <v>24.64</v>
          </cell>
          <cell r="Y10">
            <v>21.94</v>
          </cell>
        </row>
        <row r="11">
          <cell r="O11">
            <v>2023</v>
          </cell>
          <cell r="P11">
            <v>119.88035563354758</v>
          </cell>
          <cell r="Q11">
            <v>173.83629089840048</v>
          </cell>
          <cell r="R11">
            <v>207.15670993318975</v>
          </cell>
          <cell r="S11">
            <v>160.39609562333567</v>
          </cell>
          <cell r="U11">
            <v>2024</v>
          </cell>
          <cell r="V11">
            <v>11.14</v>
          </cell>
          <cell r="W11">
            <v>20.190000000000001</v>
          </cell>
          <cell r="X11">
            <v>24.88</v>
          </cell>
          <cell r="Y11">
            <v>21.34</v>
          </cell>
        </row>
        <row r="12">
          <cell r="O12">
            <v>2024</v>
          </cell>
          <cell r="P12">
            <v>120.06428978164803</v>
          </cell>
          <cell r="Q12">
            <v>175.158932856706</v>
          </cell>
          <cell r="R12">
            <v>206.51809238963739</v>
          </cell>
          <cell r="S12">
            <v>159.0188266151892</v>
          </cell>
        </row>
        <row r="13">
          <cell r="U13" t="str">
            <v>ICAP Max Clearing Price ($/kW-Month)</v>
          </cell>
        </row>
        <row r="14">
          <cell r="U14" t="str">
            <v>Capability Year</v>
          </cell>
          <cell r="V14" t="str">
            <v>NYCA</v>
          </cell>
          <cell r="W14" t="str">
            <v>G-J</v>
          </cell>
          <cell r="X14" t="str">
            <v>J</v>
          </cell>
          <cell r="Y14" t="str">
            <v>K - Long Island</v>
          </cell>
        </row>
        <row r="16">
          <cell r="H16">
            <v>2.01E-2</v>
          </cell>
          <cell r="U16">
            <v>2020</v>
          </cell>
          <cell r="V16">
            <v>16.9285</v>
          </cell>
          <cell r="W16">
            <v>23.336699999999997</v>
          </cell>
          <cell r="X16">
            <v>27.918600000000001</v>
          </cell>
          <cell r="Y16">
            <v>26.02985</v>
          </cell>
        </row>
        <row r="17">
          <cell r="U17">
            <v>2021</v>
          </cell>
          <cell r="V17">
            <v>17.268762849999998</v>
          </cell>
          <cell r="W17">
            <v>23.805767670000005</v>
          </cell>
          <cell r="X17">
            <v>28.479763860000002</v>
          </cell>
          <cell r="Y17">
            <v>26.553049985000001</v>
          </cell>
        </row>
        <row r="18">
          <cell r="U18">
            <v>2022</v>
          </cell>
          <cell r="V18">
            <v>17.615864983284997</v>
          </cell>
          <cell r="W18">
            <v>24.284263600166998</v>
          </cell>
          <cell r="X18">
            <v>29.052207113586004</v>
          </cell>
          <cell r="Y18">
            <v>27.086766289698502</v>
          </cell>
        </row>
        <row r="19">
          <cell r="U19">
            <v>2023</v>
          </cell>
          <cell r="V19">
            <v>17.969943869449025</v>
          </cell>
          <cell r="W19">
            <v>24.772377298530358</v>
          </cell>
          <cell r="X19">
            <v>29.636156476569084</v>
          </cell>
          <cell r="Y19">
            <v>27.631210292121441</v>
          </cell>
        </row>
        <row r="20">
          <cell r="U20">
            <v>2024</v>
          </cell>
          <cell r="V20">
            <v>18.331139741224952</v>
          </cell>
          <cell r="W20">
            <v>25.270302082230824</v>
          </cell>
          <cell r="X20">
            <v>30.231843221748122</v>
          </cell>
          <cell r="Y20">
            <v>28.18659761899308</v>
          </cell>
        </row>
      </sheetData>
      <sheetData sheetId="19">
        <row r="10">
          <cell r="C10" t="str">
            <v>F - CapitalSGT6-PAC5000F(5) SC2017-2018</v>
          </cell>
          <cell r="D10" t="str">
            <v>F - Capital</v>
          </cell>
          <cell r="E10" t="str">
            <v>SGT6-PAC5000F(5) SC</v>
          </cell>
          <cell r="F10" t="str">
            <v>2017-2018</v>
          </cell>
          <cell r="H10">
            <v>34.843288772999998</v>
          </cell>
        </row>
        <row r="11">
          <cell r="C11" t="str">
            <v>G - Hudson Valley (Dutchess)SGT6-PAC5000F(5) SC2017-2018</v>
          </cell>
          <cell r="D11" t="str">
            <v>G - Hudson Valley (Dutchess)</v>
          </cell>
          <cell r="E11" t="str">
            <v>SGT6-PAC5000F(5) SC</v>
          </cell>
          <cell r="F11" t="str">
            <v>2017-2018</v>
          </cell>
          <cell r="G11">
            <v>39.415676036000001</v>
          </cell>
        </row>
        <row r="12">
          <cell r="C12" t="str">
            <v>J - New York CitySGT6-PAC5000F(5) SC2017-2018</v>
          </cell>
          <cell r="D12" t="str">
            <v>J - New York City</v>
          </cell>
          <cell r="E12" t="str">
            <v>SGT6-PAC5000F(5) SC</v>
          </cell>
          <cell r="F12" t="str">
            <v>2017-2018</v>
          </cell>
          <cell r="G12">
            <v>53.935297718999998</v>
          </cell>
        </row>
        <row r="13">
          <cell r="C13" t="str">
            <v>K - Long IslandSGT6-PAC5000F(5) SC2017-2018</v>
          </cell>
          <cell r="D13" t="str">
            <v>K - Long Island</v>
          </cell>
          <cell r="E13" t="str">
            <v>SGT6-PAC5000F(5) SC</v>
          </cell>
          <cell r="F13" t="str">
            <v>2017-2018</v>
          </cell>
          <cell r="G13">
            <v>101.694573132</v>
          </cell>
        </row>
        <row r="14">
          <cell r="C14" t="str">
            <v>F - CapitalSGT6-PAC5000F(5) SC2018-2019</v>
          </cell>
          <cell r="D14" t="str">
            <v>F - Capital</v>
          </cell>
          <cell r="E14" t="str">
            <v>SGT6-PAC5000F(5) SC</v>
          </cell>
          <cell r="F14" t="str">
            <v>2018-2019</v>
          </cell>
          <cell r="H14">
            <v>28.131477496999999</v>
          </cell>
        </row>
        <row r="15">
          <cell r="C15" t="str">
            <v>G - Hudson Valley (Dutchess)SGT6-PAC5000F(5) SC2018-2019</v>
          </cell>
          <cell r="D15" t="str">
            <v>G - Hudson Valley (Dutchess)</v>
          </cell>
          <cell r="E15" t="str">
            <v>SGT6-PAC5000F(5) SC</v>
          </cell>
          <cell r="F15" t="str">
            <v>2018-2019</v>
          </cell>
          <cell r="G15">
            <v>28.561357985000001</v>
          </cell>
        </row>
        <row r="16">
          <cell r="C16" t="str">
            <v>J - New York CitySGT6-PAC5000F(5) SC2018-2019</v>
          </cell>
          <cell r="D16" t="str">
            <v>J - New York City</v>
          </cell>
          <cell r="E16" t="str">
            <v>SGT6-PAC5000F(5) SC</v>
          </cell>
          <cell r="F16" t="str">
            <v>2018-2019</v>
          </cell>
          <cell r="G16">
            <v>34.787250913000001</v>
          </cell>
        </row>
        <row r="17">
          <cell r="C17" t="str">
            <v>K - Long IslandSGT6-PAC5000F(5) SC2018-2019</v>
          </cell>
          <cell r="D17" t="str">
            <v>K - Long Island</v>
          </cell>
          <cell r="E17" t="str">
            <v>SGT6-PAC5000F(5) SC</v>
          </cell>
          <cell r="F17" t="str">
            <v>2018-2019</v>
          </cell>
          <cell r="G17">
            <v>71.298737146999997</v>
          </cell>
        </row>
        <row r="18">
          <cell r="C18" t="str">
            <v>F - CapitalSGT6-PAC5000F(5) SC2019-2020</v>
          </cell>
          <cell r="D18" t="str">
            <v>F - Capital</v>
          </cell>
          <cell r="E18" t="str">
            <v>SGT6-PAC5000F(5) SC</v>
          </cell>
          <cell r="F18" t="str">
            <v>2019-2020</v>
          </cell>
          <cell r="H18">
            <v>31.479973129000001</v>
          </cell>
        </row>
        <row r="19">
          <cell r="C19" t="str">
            <v>G - Hudson Valley (Dutchess)SGT6-PAC5000F(5) SC2019-2020</v>
          </cell>
          <cell r="D19" t="str">
            <v>G - Hudson Valley (Dutchess)</v>
          </cell>
          <cell r="E19" t="str">
            <v>SGT6-PAC5000F(5) SC</v>
          </cell>
          <cell r="F19" t="str">
            <v>2019-2020</v>
          </cell>
          <cell r="G19">
            <v>31.809705522000002</v>
          </cell>
        </row>
        <row r="20">
          <cell r="C20" t="str">
            <v>J - New York CitySGT6-PAC5000F(5) SC2019-2020</v>
          </cell>
          <cell r="D20" t="str">
            <v>J - New York City</v>
          </cell>
          <cell r="E20" t="str">
            <v>SGT6-PAC5000F(5) SC</v>
          </cell>
          <cell r="F20" t="str">
            <v>2019-2020</v>
          </cell>
          <cell r="G20">
            <v>35.315949336000003</v>
          </cell>
        </row>
        <row r="21">
          <cell r="C21" t="str">
            <v>K - Long IslandSGT6-PAC5000F(5) SC2019-2020</v>
          </cell>
          <cell r="D21" t="str">
            <v>K - Long Island</v>
          </cell>
          <cell r="E21" t="str">
            <v>SGT6-PAC5000F(5) SC</v>
          </cell>
          <cell r="F21" t="str">
            <v>2019-2020</v>
          </cell>
          <cell r="G21">
            <v>65.203856338999998</v>
          </cell>
        </row>
        <row r="22">
          <cell r="C22" t="str">
            <v>F - CapitalSGT6-PAC5000F(5) SC2020-2021</v>
          </cell>
          <cell r="D22" t="str">
            <v>F - Capital</v>
          </cell>
          <cell r="E22" t="str">
            <v>SGT6-PAC5000F(5) SC</v>
          </cell>
          <cell r="F22" t="str">
            <v>2020-2021</v>
          </cell>
          <cell r="H22">
            <v>29.27</v>
          </cell>
        </row>
        <row r="23">
          <cell r="C23" t="str">
            <v>G - Hudson Valley (Dutchess)SGT6-PAC5000F(5) SC2020-2021</v>
          </cell>
          <cell r="D23" t="str">
            <v>G - Hudson Valley (Dutchess)</v>
          </cell>
          <cell r="E23" t="str">
            <v>SGT6-PAC5000F(5) SC</v>
          </cell>
          <cell r="F23" t="str">
            <v>2020-2021</v>
          </cell>
          <cell r="G23">
            <v>28.71</v>
          </cell>
        </row>
        <row r="24">
          <cell r="C24" t="str">
            <v>J - New York CitySGT6-PAC5000F(5) SC2020-2021</v>
          </cell>
          <cell r="D24" t="str">
            <v>J - New York City</v>
          </cell>
          <cell r="E24" t="str">
            <v>SGT6-PAC5000F(5) SC</v>
          </cell>
          <cell r="F24" t="str">
            <v>2020-2021</v>
          </cell>
          <cell r="G24">
            <v>30.39</v>
          </cell>
        </row>
        <row r="25">
          <cell r="C25" t="str">
            <v>K - Long IslandSGT6-PAC5000F(5) SC2020-2021</v>
          </cell>
          <cell r="D25" t="str">
            <v>K - Long Island</v>
          </cell>
          <cell r="E25" t="str">
            <v>SGT6-PAC5000F(5) SC</v>
          </cell>
          <cell r="F25" t="str">
            <v>2020-2021</v>
          </cell>
          <cell r="G25">
            <v>56.23</v>
          </cell>
        </row>
        <row r="26">
          <cell r="C26" t="str">
            <v>C - CentralSGT6-PAC5000F(5) SC2021-2022</v>
          </cell>
          <cell r="D26" t="str">
            <v>C - Central</v>
          </cell>
          <cell r="E26" t="str">
            <v>SGT6-PAC5000F(5) SC</v>
          </cell>
          <cell r="F26" t="str">
            <v>2021-2022</v>
          </cell>
          <cell r="G26">
            <v>24.95989954672109</v>
          </cell>
          <cell r="H26">
            <v>24.14058362293019</v>
          </cell>
        </row>
        <row r="27">
          <cell r="C27" t="str">
            <v>F - CapitalSGT6-PAC5000F(5) SC2021-2022</v>
          </cell>
          <cell r="D27" t="str">
            <v>F - Capital</v>
          </cell>
          <cell r="E27" t="str">
            <v>SGT6-PAC5000F(5) SC</v>
          </cell>
          <cell r="F27" t="str">
            <v>2021-2022</v>
          </cell>
          <cell r="G27">
            <v>26.459012142042841</v>
          </cell>
          <cell r="H27">
            <v>25.10563201587744</v>
          </cell>
        </row>
        <row r="28">
          <cell r="C28" t="str">
            <v>G - Hudson Valley (Dutchess)SGT6-PAC5000F(5) SC2021-2022</v>
          </cell>
          <cell r="D28" t="str">
            <v>G - Hudson Valley (Dutchess)</v>
          </cell>
          <cell r="E28" t="str">
            <v>SGT6-PAC5000F(5) SC</v>
          </cell>
          <cell r="F28" t="str">
            <v>2021-2022</v>
          </cell>
          <cell r="G28">
            <v>25.475264737056232</v>
          </cell>
          <cell r="H28">
            <v>24.487871930374393</v>
          </cell>
        </row>
        <row r="29">
          <cell r="C29" t="str">
            <v>G - Hudson Valley (Rockland)SGT6-PAC5000F(5) SC2021-2022</v>
          </cell>
          <cell r="D29" t="str">
            <v>G - Hudson Valley (Rockland)</v>
          </cell>
          <cell r="E29" t="str">
            <v>SGT6-PAC5000F(5) SC</v>
          </cell>
          <cell r="F29" t="str">
            <v>2021-2022</v>
          </cell>
          <cell r="G29">
            <v>25.43084281217839</v>
          </cell>
        </row>
        <row r="30">
          <cell r="C30" t="str">
            <v>J - New York CitySGT6-PAC5000F(5) SC2021-2022</v>
          </cell>
          <cell r="D30" t="str">
            <v>J - New York City</v>
          </cell>
          <cell r="E30" t="str">
            <v>SGT6-PAC5000F(5) SC</v>
          </cell>
          <cell r="F30" t="str">
            <v>2021-2022</v>
          </cell>
          <cell r="G30">
            <v>24.892604834671285</v>
          </cell>
        </row>
        <row r="31">
          <cell r="C31" t="str">
            <v>K - Long IslandSGT6-PAC5000F(5) SC2021-2022</v>
          </cell>
          <cell r="D31" t="str">
            <v>K - Long Island</v>
          </cell>
          <cell r="E31" t="str">
            <v>SGT6-PAC5000F(5) SC</v>
          </cell>
          <cell r="F31" t="str">
            <v>2021-2022</v>
          </cell>
          <cell r="G31">
            <v>50.328649311230862</v>
          </cell>
        </row>
        <row r="32">
          <cell r="C32" t="str">
            <v>C - CentralSGT6-PAC5000F(5) SC2022-2023</v>
          </cell>
          <cell r="D32" t="str">
            <v>C - Central</v>
          </cell>
          <cell r="E32" t="str">
            <v>SGT6-PAC5000F(5) SC</v>
          </cell>
          <cell r="F32" t="str">
            <v>2022-2023</v>
          </cell>
          <cell r="G32">
            <v>18.857898348883388</v>
          </cell>
          <cell r="H32">
            <v>19.383252816589589</v>
          </cell>
        </row>
        <row r="33">
          <cell r="C33" t="str">
            <v>F - CapitalSGT6-PAC5000F(5) SC2022-2023</v>
          </cell>
          <cell r="D33" t="str">
            <v>F - Capital</v>
          </cell>
          <cell r="E33" t="str">
            <v>SGT6-PAC5000F(5) SC</v>
          </cell>
          <cell r="F33" t="str">
            <v>2022-2023</v>
          </cell>
          <cell r="G33">
            <v>22.487080836594465</v>
          </cell>
          <cell r="H33">
            <v>22.877953444356958</v>
          </cell>
        </row>
        <row r="34">
          <cell r="C34" t="str">
            <v>G - Hudson Valley (Dutchess)SGT6-PAC5000F(5) SC2022-2023</v>
          </cell>
          <cell r="D34" t="str">
            <v>G - Hudson Valley (Dutchess)</v>
          </cell>
          <cell r="E34" t="str">
            <v>SGT6-PAC5000F(5) SC</v>
          </cell>
          <cell r="F34" t="str">
            <v>2022-2023</v>
          </cell>
          <cell r="G34">
            <v>22.402235570835078</v>
          </cell>
          <cell r="H34">
            <v>22.919282437272685</v>
          </cell>
        </row>
        <row r="35">
          <cell r="C35" t="str">
            <v>G - Hudson Valley (Rockland)SGT6-PAC5000F(5) SC2022-2023</v>
          </cell>
          <cell r="D35" t="str">
            <v>G - Hudson Valley (Rockland)</v>
          </cell>
          <cell r="E35" t="str">
            <v>SGT6-PAC5000F(5) SC</v>
          </cell>
          <cell r="F35" t="str">
            <v>2022-2023</v>
          </cell>
          <cell r="G35">
            <v>22.36114319417122</v>
          </cell>
        </row>
        <row r="36">
          <cell r="C36" t="str">
            <v>J - New York CitySGT6-PAC5000F(5) SC2022-2023</v>
          </cell>
          <cell r="D36" t="str">
            <v>J - New York City</v>
          </cell>
          <cell r="E36" t="str">
            <v>SGT6-PAC5000F(5) SC</v>
          </cell>
          <cell r="F36" t="str">
            <v>2022-2023</v>
          </cell>
          <cell r="G36">
            <v>25.841639285562938</v>
          </cell>
        </row>
        <row r="37">
          <cell r="C37" t="str">
            <v>K - Long IslandSGT6-PAC5000F(5) SC2022-2023</v>
          </cell>
          <cell r="D37" t="str">
            <v>K - Long Island</v>
          </cell>
          <cell r="E37" t="str">
            <v>SGT6-PAC5000F(5) SC</v>
          </cell>
          <cell r="F37" t="str">
            <v>2022-2023</v>
          </cell>
          <cell r="G37">
            <v>56.307596968268754</v>
          </cell>
        </row>
        <row r="38">
          <cell r="C38" t="str">
            <v>C - CentralSGT6-PAC5000F(5) SC2023-2024</v>
          </cell>
          <cell r="D38" t="str">
            <v>C - Central</v>
          </cell>
          <cell r="E38" t="str">
            <v>SGT6-PAC5000F(5) SC</v>
          </cell>
          <cell r="F38" t="str">
            <v>2023-2024</v>
          </cell>
          <cell r="G38">
            <v>21.059241342565482</v>
          </cell>
          <cell r="H38">
            <v>21.531628958098086</v>
          </cell>
        </row>
        <row r="39">
          <cell r="C39" t="str">
            <v>F - CapitalSGT6-PAC5000F(5) SC2023-2024</v>
          </cell>
          <cell r="D39" t="str">
            <v>F - Capital</v>
          </cell>
          <cell r="E39" t="str">
            <v>SGT6-PAC5000F(5) SC</v>
          </cell>
          <cell r="F39" t="str">
            <v>2023-2024</v>
          </cell>
          <cell r="G39">
            <v>22.368736728864032</v>
          </cell>
          <cell r="H39">
            <v>22.947437346550892</v>
          </cell>
        </row>
        <row r="40">
          <cell r="C40" t="str">
            <v>G - Hudson Valley (Dutchess)SGT6-PAC5000F(5) SC2023-2024</v>
          </cell>
          <cell r="D40" t="str">
            <v>G - Hudson Valley (Dutchess)</v>
          </cell>
          <cell r="E40" t="str">
            <v>SGT6-PAC5000F(5) SC</v>
          </cell>
          <cell r="F40" t="str">
            <v>2023-2024</v>
          </cell>
          <cell r="G40">
            <v>23.39288264884005</v>
          </cell>
          <cell r="H40">
            <v>23.584373181687113</v>
          </cell>
        </row>
        <row r="41">
          <cell r="C41" t="str">
            <v>G - Hudson Valley (Rockland)SGT6-PAC5000F(5) SC2023-2024</v>
          </cell>
          <cell r="D41" t="str">
            <v>G - Hudson Valley (Rockland)</v>
          </cell>
          <cell r="E41" t="str">
            <v>SGT6-PAC5000F(5) SC</v>
          </cell>
          <cell r="F41" t="str">
            <v>2023-2024</v>
          </cell>
          <cell r="G41">
            <v>23.346633310868238</v>
          </cell>
        </row>
        <row r="42">
          <cell r="C42" t="str">
            <v>J - New York CitySGT6-PAC5000F(5) SC2023-2024</v>
          </cell>
          <cell r="D42" t="str">
            <v>J - New York City</v>
          </cell>
          <cell r="E42" t="str">
            <v>SGT6-PAC5000F(5) SC</v>
          </cell>
          <cell r="F42" t="str">
            <v>2023-2024</v>
          </cell>
          <cell r="G42">
            <v>28.764584406476526</v>
          </cell>
        </row>
        <row r="43">
          <cell r="C43" t="str">
            <v>K - Long IslandSGT6-PAC5000F(5) SC2023-2024</v>
          </cell>
          <cell r="D43" t="str">
            <v>K - Long Island</v>
          </cell>
          <cell r="E43" t="str">
            <v>SGT6-PAC5000F(5) SC</v>
          </cell>
          <cell r="F43" t="str">
            <v>2023-2024</v>
          </cell>
          <cell r="G43">
            <v>58.286904654188142</v>
          </cell>
        </row>
        <row r="44">
          <cell r="C44" t="str">
            <v>C - CentralSGT6-PAC5000F(5) SC2024-2025</v>
          </cell>
          <cell r="D44" t="str">
            <v>C - Central</v>
          </cell>
          <cell r="E44" t="str">
            <v>SGT6-PAC5000F(5) SC</v>
          </cell>
          <cell r="F44" t="str">
            <v>2024-2025</v>
          </cell>
          <cell r="G44">
            <v>23.882266297447096</v>
          </cell>
          <cell r="H44">
            <v>24.553338702779246</v>
          </cell>
        </row>
        <row r="45">
          <cell r="C45" t="str">
            <v>F - CapitalSGT6-PAC5000F(5) SC2024-2025</v>
          </cell>
          <cell r="D45" t="str">
            <v>F - Capital</v>
          </cell>
          <cell r="E45" t="str">
            <v>SGT6-PAC5000F(5) SC</v>
          </cell>
          <cell r="F45" t="str">
            <v>2024-2025</v>
          </cell>
          <cell r="G45">
            <v>25.023301020015392</v>
          </cell>
          <cell r="H45">
            <v>25.547497311827179</v>
          </cell>
        </row>
        <row r="46">
          <cell r="C46" t="str">
            <v>G - Hudson Valley (Dutchess)SGT6-PAC5000F(5) SC2024-2025</v>
          </cell>
          <cell r="D46" t="str">
            <v>G - Hudson Valley (Dutchess)</v>
          </cell>
          <cell r="E46" t="str">
            <v>SGT6-PAC5000F(5) SC</v>
          </cell>
          <cell r="F46" t="str">
            <v>2024-2025</v>
          </cell>
          <cell r="G46">
            <v>25.949817165456196</v>
          </cell>
          <cell r="H46">
            <v>26.367411846422556</v>
          </cell>
        </row>
        <row r="47">
          <cell r="C47" t="str">
            <v>G - Hudson Valley (Rockland)SGT6-PAC5000F(5) SC2024-2025</v>
          </cell>
          <cell r="D47" t="str">
            <v>G - Hudson Valley (Rockland)</v>
          </cell>
          <cell r="E47" t="str">
            <v>SGT6-PAC5000F(5) SC</v>
          </cell>
          <cell r="F47" t="str">
            <v>2024-2025</v>
          </cell>
          <cell r="G47">
            <v>25.896487255306379</v>
          </cell>
        </row>
        <row r="48">
          <cell r="C48" t="str">
            <v>J - New York CitySGT6-PAC5000F(5) SC2024-2025</v>
          </cell>
          <cell r="D48" t="str">
            <v>J - New York City</v>
          </cell>
          <cell r="E48" t="str">
            <v>SGT6-PAC5000F(5) SC</v>
          </cell>
          <cell r="F48" t="str">
            <v>2024-2025</v>
          </cell>
          <cell r="G48">
            <v>33.957829342160217</v>
          </cell>
        </row>
        <row r="49">
          <cell r="C49" t="str">
            <v>K - Long IslandSGT6-PAC5000F(5) SC2024-2025</v>
          </cell>
          <cell r="D49" t="str">
            <v>K - Long Island</v>
          </cell>
          <cell r="E49" t="str">
            <v>SGT6-PAC5000F(5) SC</v>
          </cell>
          <cell r="F49" t="str">
            <v>2024-2025</v>
          </cell>
          <cell r="G49">
            <v>63.880163537670249</v>
          </cell>
        </row>
      </sheetData>
      <sheetData sheetId="20">
        <row r="4">
          <cell r="C4" t="str">
            <v>Lookup</v>
          </cell>
          <cell r="D4" t="str">
            <v>Winter-to-Summer Ratio</v>
          </cell>
        </row>
        <row r="5">
          <cell r="C5" t="str">
            <v>C - Central2017-2018</v>
          </cell>
          <cell r="D5">
            <v>1.0369999999999999</v>
          </cell>
        </row>
        <row r="6">
          <cell r="C6" t="str">
            <v>F - Capital2017-2018</v>
          </cell>
          <cell r="D6">
            <v>1.0369999999999999</v>
          </cell>
        </row>
        <row r="7">
          <cell r="C7" t="str">
            <v>G - Hudson Valley (Dutchess)2017-2018</v>
          </cell>
          <cell r="D7">
            <v>1.054</v>
          </cell>
        </row>
        <row r="8">
          <cell r="C8" t="str">
            <v>G - Hudson Valley (Rockland)2017-2018</v>
          </cell>
          <cell r="D8">
            <v>1.054</v>
          </cell>
        </row>
        <row r="9">
          <cell r="C9" t="str">
            <v>J - New York City2017-2018</v>
          </cell>
          <cell r="D9">
            <v>1.077</v>
          </cell>
        </row>
        <row r="10">
          <cell r="C10" t="str">
            <v>K - Long Island2017-2018</v>
          </cell>
          <cell r="D10">
            <v>1.075</v>
          </cell>
        </row>
        <row r="11">
          <cell r="C11" t="str">
            <v>C - Central2018-2019</v>
          </cell>
          <cell r="D11">
            <v>1.038</v>
          </cell>
        </row>
        <row r="12">
          <cell r="C12" t="str">
            <v>F - Capital2018-2019</v>
          </cell>
          <cell r="D12">
            <v>1.038</v>
          </cell>
        </row>
        <row r="13">
          <cell r="C13" t="str">
            <v>G - Hudson Valley (Dutchess)2018-2019</v>
          </cell>
          <cell r="D13">
            <v>1.054</v>
          </cell>
        </row>
        <row r="14">
          <cell r="C14" t="str">
            <v>G - Hudson Valley (Rockland)2018-2019</v>
          </cell>
          <cell r="D14">
            <v>1.054</v>
          </cell>
        </row>
        <row r="15">
          <cell r="C15" t="str">
            <v>J - New York City2018-2019</v>
          </cell>
          <cell r="D15">
            <v>1.0820000000000001</v>
          </cell>
        </row>
        <row r="16">
          <cell r="C16" t="str">
            <v>K - Long Island2018-2019</v>
          </cell>
          <cell r="D16">
            <v>1.079</v>
          </cell>
        </row>
        <row r="17">
          <cell r="C17" t="str">
            <v>C - Central2019-2020</v>
          </cell>
          <cell r="D17">
            <v>1.0389999999999999</v>
          </cell>
        </row>
        <row r="18">
          <cell r="C18" t="str">
            <v>F - Capital2019-2020</v>
          </cell>
          <cell r="D18">
            <v>1.0389999999999999</v>
          </cell>
        </row>
        <row r="19">
          <cell r="C19" t="str">
            <v>G - Hudson Valley (Dutchess)2019-2020</v>
          </cell>
          <cell r="D19">
            <v>1.0589999999999999</v>
          </cell>
        </row>
        <row r="20">
          <cell r="C20" t="str">
            <v>G - Hudson Valley (Rockland)2019-2020</v>
          </cell>
          <cell r="D20">
            <v>1.0589999999999999</v>
          </cell>
        </row>
        <row r="21">
          <cell r="C21" t="str">
            <v>J - New York City2019-2020</v>
          </cell>
          <cell r="D21">
            <v>1.081</v>
          </cell>
        </row>
        <row r="22">
          <cell r="C22" t="str">
            <v>K - Long Island2019-2020</v>
          </cell>
          <cell r="D22">
            <v>1.0780000000000001</v>
          </cell>
        </row>
        <row r="23">
          <cell r="C23" t="str">
            <v>C - Central2020-2021</v>
          </cell>
          <cell r="D23">
            <v>1.04</v>
          </cell>
        </row>
        <row r="24">
          <cell r="C24" t="str">
            <v>F - Capital2020-2021</v>
          </cell>
          <cell r="D24">
            <v>1.04</v>
          </cell>
        </row>
        <row r="25">
          <cell r="C25" t="str">
            <v>G - Hudson Valley (Dutchess)2020-2021</v>
          </cell>
          <cell r="D25">
            <v>1.0580000000000001</v>
          </cell>
        </row>
        <row r="26">
          <cell r="C26" t="str">
            <v>G - Hudson Valley (Rockland)2020-2021</v>
          </cell>
          <cell r="D26">
            <v>1.0580000000000001</v>
          </cell>
        </row>
        <row r="27">
          <cell r="C27" t="str">
            <v>J - New York City2020-2021</v>
          </cell>
          <cell r="D27">
            <v>1.0780000000000001</v>
          </cell>
        </row>
        <row r="28">
          <cell r="C28" t="str">
            <v>K - Long Island2020-2021</v>
          </cell>
          <cell r="D28">
            <v>1.0760000000000001</v>
          </cell>
        </row>
        <row r="29">
          <cell r="C29" t="str">
            <v>C - Central2021-2022</v>
          </cell>
          <cell r="D29">
            <v>1.038</v>
          </cell>
        </row>
        <row r="30">
          <cell r="C30" t="str">
            <v>F - Capital2021-2022</v>
          </cell>
          <cell r="D30">
            <v>1.038</v>
          </cell>
        </row>
        <row r="31">
          <cell r="C31" t="str">
            <v>G - Hudson Valley (Dutchess)2021-2022</v>
          </cell>
          <cell r="D31">
            <v>1.0589999999999999</v>
          </cell>
        </row>
        <row r="32">
          <cell r="C32" t="str">
            <v>G - Hudson Valley (Rockland)2021-2022</v>
          </cell>
          <cell r="D32">
            <v>1.0589999999999999</v>
          </cell>
        </row>
        <row r="33">
          <cell r="C33" t="str">
            <v>J - New York City2021-2022</v>
          </cell>
          <cell r="D33">
            <v>1.0760000000000001</v>
          </cell>
        </row>
        <row r="34">
          <cell r="C34" t="str">
            <v>K - Long Island2021-2022</v>
          </cell>
          <cell r="D34">
            <v>1.073</v>
          </cell>
        </row>
        <row r="35">
          <cell r="C35" t="str">
            <v>C - Central2022-2023</v>
          </cell>
          <cell r="D35">
            <v>1.0209999999999999</v>
          </cell>
        </row>
        <row r="36">
          <cell r="C36" t="str">
            <v>F - Capital2022-2023</v>
          </cell>
          <cell r="D36">
            <v>1.0209999999999999</v>
          </cell>
        </row>
        <row r="37">
          <cell r="C37" t="str">
            <v>G - Hudson Valley (Dutchess)2022-2023</v>
          </cell>
          <cell r="D37">
            <v>1.0589999999999999</v>
          </cell>
        </row>
        <row r="38">
          <cell r="C38" t="str">
            <v>G - Hudson Valley (Rockland)2022-2023</v>
          </cell>
          <cell r="D38">
            <v>1.0589999999999999</v>
          </cell>
        </row>
        <row r="39">
          <cell r="C39" t="str">
            <v>J - New York City2022-2023</v>
          </cell>
          <cell r="D39">
            <v>1.075</v>
          </cell>
        </row>
        <row r="40">
          <cell r="C40" t="str">
            <v>K - Long Island2022-2023</v>
          </cell>
          <cell r="D40">
            <v>1.07</v>
          </cell>
        </row>
        <row r="41">
          <cell r="C41" t="str">
            <v>C - Central2023-2024</v>
          </cell>
          <cell r="D41">
            <v>1.0189999999999999</v>
          </cell>
        </row>
        <row r="42">
          <cell r="C42" t="str">
            <v>F - Capital2023-2024</v>
          </cell>
          <cell r="D42">
            <v>1.0189999999999999</v>
          </cell>
        </row>
        <row r="43">
          <cell r="C43" t="str">
            <v>G - Hudson Valley (Dutchess)2023-2024</v>
          </cell>
          <cell r="D43">
            <v>1.06</v>
          </cell>
        </row>
        <row r="44">
          <cell r="C44" t="str">
            <v>G - Hudson Valley (Rockland)2023-2024</v>
          </cell>
          <cell r="D44">
            <v>1.06</v>
          </cell>
        </row>
        <row r="45">
          <cell r="C45" t="str">
            <v>J - New York City2023-2024</v>
          </cell>
          <cell r="D45">
            <v>1.073</v>
          </cell>
        </row>
        <row r="46">
          <cell r="C46" t="str">
            <v>K - Long Island2023-2024</v>
          </cell>
          <cell r="D46">
            <v>1.07</v>
          </cell>
        </row>
        <row r="47">
          <cell r="C47" t="str">
            <v>C - Central2024-2025</v>
          </cell>
          <cell r="D47">
            <v>1.0229999999999999</v>
          </cell>
        </row>
        <row r="48">
          <cell r="C48" t="str">
            <v>F - Capital2024-2025</v>
          </cell>
          <cell r="D48">
            <v>1.0229999999999999</v>
          </cell>
        </row>
        <row r="49">
          <cell r="C49" t="str">
            <v>G - Hudson Valley (Dutchess)2024-2025</v>
          </cell>
          <cell r="D49">
            <v>1.0629999999999999</v>
          </cell>
        </row>
        <row r="50">
          <cell r="C50" t="str">
            <v>G - Hudson Valley (Rockland)2024-2025</v>
          </cell>
          <cell r="D50">
            <v>1.0629999999999999</v>
          </cell>
        </row>
        <row r="51">
          <cell r="C51" t="str">
            <v>J - New York City2024-2025</v>
          </cell>
          <cell r="D51">
            <v>1.0760000000000001</v>
          </cell>
        </row>
        <row r="52">
          <cell r="C52" t="str">
            <v>K - Long Island2024-2025</v>
          </cell>
          <cell r="D52">
            <v>1.0660000000000001</v>
          </cell>
        </row>
      </sheetData>
      <sheetData sheetId="21">
        <row r="11">
          <cell r="B11" t="str">
            <v>Capability Year</v>
          </cell>
          <cell r="C11" t="str">
            <v>Capability Period</v>
          </cell>
          <cell r="D11" t="str">
            <v>G-J</v>
          </cell>
          <cell r="E11" t="str">
            <v>LI</v>
          </cell>
          <cell r="F11" t="str">
            <v>NYC</v>
          </cell>
          <cell r="G11" t="str">
            <v>NYCA</v>
          </cell>
          <cell r="I11" t="str">
            <v>Capability Year</v>
          </cell>
          <cell r="J11" t="str">
            <v>Capability Period</v>
          </cell>
          <cell r="K11" t="str">
            <v>G-J</v>
          </cell>
          <cell r="L11" t="str">
            <v>LI</v>
          </cell>
          <cell r="M11" t="str">
            <v>NYC</v>
          </cell>
          <cell r="N11" t="str">
            <v>NYCA</v>
          </cell>
        </row>
        <row r="12">
          <cell r="B12">
            <v>2020</v>
          </cell>
          <cell r="C12" t="str">
            <v>Summer</v>
          </cell>
          <cell r="D12">
            <v>4.1799999999999997E-2</v>
          </cell>
          <cell r="E12">
            <v>6.9099999999999995E-2</v>
          </cell>
          <cell r="F12">
            <v>3.5099999999999999E-2</v>
          </cell>
          <cell r="G12">
            <v>8.3000000000000004E-2</v>
          </cell>
          <cell r="I12" t="str">
            <v>2020/21</v>
          </cell>
          <cell r="J12" t="str">
            <v>Winter</v>
          </cell>
          <cell r="K12">
            <v>2.8500000000000001E-2</v>
          </cell>
          <cell r="L12">
            <v>5.91E-2</v>
          </cell>
          <cell r="M12">
            <v>2.7E-2</v>
          </cell>
          <cell r="N12">
            <v>6.6100000000000006E-2</v>
          </cell>
        </row>
        <row r="13">
          <cell r="B13">
            <v>2021</v>
          </cell>
          <cell r="C13" t="str">
            <v>Summer</v>
          </cell>
          <cell r="D13">
            <v>4.4200000000000003E-2</v>
          </cell>
          <cell r="E13">
            <v>7.1099999999999997E-2</v>
          </cell>
          <cell r="F13">
            <v>3.5799999999999998E-2</v>
          </cell>
          <cell r="G13">
            <v>0.1371</v>
          </cell>
          <cell r="I13" t="str">
            <v>2021/22</v>
          </cell>
          <cell r="J13" t="str">
            <v>Winter</v>
          </cell>
          <cell r="K13">
            <v>3.0499999999999999E-2</v>
          </cell>
          <cell r="L13">
            <v>6.1899999999999997E-2</v>
          </cell>
          <cell r="M13">
            <v>2.7E-2</v>
          </cell>
          <cell r="N13">
            <v>0.1246</v>
          </cell>
        </row>
        <row r="14">
          <cell r="B14">
            <v>2022</v>
          </cell>
          <cell r="C14" t="str">
            <v>Summer</v>
          </cell>
          <cell r="D14">
            <v>4.4200000000000003E-2</v>
          </cell>
          <cell r="E14">
            <v>7.1099999999999997E-2</v>
          </cell>
          <cell r="F14">
            <v>3.5799999999999998E-2</v>
          </cell>
          <cell r="G14">
            <v>0.13143520527276586</v>
          </cell>
          <cell r="I14" t="str">
            <v>2022/23</v>
          </cell>
          <cell r="J14" t="str">
            <v>Winter</v>
          </cell>
          <cell r="K14">
            <v>3.0499999999999999E-2</v>
          </cell>
          <cell r="L14">
            <v>6.1899999999999997E-2</v>
          </cell>
          <cell r="M14">
            <v>2.7E-2</v>
          </cell>
          <cell r="N14">
            <v>0.11990000000000001</v>
          </cell>
        </row>
        <row r="15">
          <cell r="B15">
            <v>2023</v>
          </cell>
          <cell r="C15" t="str">
            <v>Summer</v>
          </cell>
          <cell r="D15">
            <v>4.02E-2</v>
          </cell>
          <cell r="E15">
            <v>7.0900000000000005E-2</v>
          </cell>
          <cell r="F15">
            <v>2.9399999999999999E-2</v>
          </cell>
          <cell r="G15">
            <v>0.1318</v>
          </cell>
          <cell r="I15" t="str">
            <v>2023/24</v>
          </cell>
          <cell r="J15" t="str">
            <v>Winter</v>
          </cell>
          <cell r="K15">
            <v>2.6800000000000001E-2</v>
          </cell>
          <cell r="L15">
            <v>6.2199999999999998E-2</v>
          </cell>
          <cell r="M15">
            <v>2.0899999999999998E-2</v>
          </cell>
          <cell r="N15">
            <v>0.1275</v>
          </cell>
        </row>
        <row r="16">
          <cell r="B16">
            <v>2024</v>
          </cell>
          <cell r="C16" t="str">
            <v>Summer</v>
          </cell>
          <cell r="D16">
            <v>4.02E-2</v>
          </cell>
          <cell r="E16">
            <v>7.0900000000000005E-2</v>
          </cell>
          <cell r="F16">
            <v>2.9399999999999999E-2</v>
          </cell>
          <cell r="G16">
            <v>0.1318</v>
          </cell>
          <cell r="I16" t="str">
            <v>2024/25</v>
          </cell>
          <cell r="J16" t="str">
            <v>Winter</v>
          </cell>
          <cell r="K16">
            <v>2.6800000000000001E-2</v>
          </cell>
          <cell r="L16">
            <v>6.2199999999999998E-2</v>
          </cell>
          <cell r="M16">
            <v>2.0899999999999998E-2</v>
          </cell>
          <cell r="N16">
            <v>0.1275</v>
          </cell>
        </row>
      </sheetData>
      <sheetData sheetId="22" refreshError="1"/>
      <sheetData sheetId="23">
        <row r="37">
          <cell r="F37">
            <v>9584.0000000000018</v>
          </cell>
          <cell r="G37">
            <v>10476.999999999998</v>
          </cell>
        </row>
        <row r="38">
          <cell r="F38">
            <v>14336.199999999999</v>
          </cell>
          <cell r="G38">
            <v>15474.799999999992</v>
          </cell>
        </row>
        <row r="41">
          <cell r="F41">
            <v>37267.900000000009</v>
          </cell>
          <cell r="G41">
            <v>39645.800000000025</v>
          </cell>
        </row>
        <row r="45">
          <cell r="J45">
            <v>437.9</v>
          </cell>
          <cell r="K45">
            <v>313.8</v>
          </cell>
        </row>
        <row r="46">
          <cell r="J46">
            <v>537.70000000000005</v>
          </cell>
          <cell r="K46">
            <v>380.7</v>
          </cell>
        </row>
        <row r="49">
          <cell r="J49">
            <v>1226</v>
          </cell>
          <cell r="K49">
            <v>842.1</v>
          </cell>
        </row>
      </sheetData>
      <sheetData sheetId="24">
        <row r="16">
          <cell r="D16" t="str">
            <v>KCE NY 2</v>
          </cell>
          <cell r="E16" t="str">
            <v>G</v>
          </cell>
          <cell r="F16" t="str">
            <v>Coldenham Substation 115 kV</v>
          </cell>
          <cell r="G16">
            <v>44348</v>
          </cell>
          <cell r="H16">
            <v>200</v>
          </cell>
          <cell r="I16">
            <v>200</v>
          </cell>
          <cell r="J16" t="str">
            <v>ES</v>
          </cell>
          <cell r="K16" t="str">
            <v>CHGE</v>
          </cell>
          <cell r="L16">
            <v>200</v>
          </cell>
          <cell r="M16">
            <v>200</v>
          </cell>
          <cell r="N16">
            <v>5.6899999999999999E-2</v>
          </cell>
          <cell r="O16">
            <v>5.6899999999999999E-2</v>
          </cell>
          <cell r="P16">
            <v>188.62</v>
          </cell>
          <cell r="Q16">
            <v>188.62</v>
          </cell>
          <cell r="R16">
            <v>166.19</v>
          </cell>
          <cell r="S16" t="str">
            <v>Unit</v>
          </cell>
          <cell r="T16">
            <v>0.01</v>
          </cell>
          <cell r="U16">
            <v>0.01</v>
          </cell>
          <cell r="V16" t="str">
            <v/>
          </cell>
          <cell r="W16">
            <v>166.19</v>
          </cell>
          <cell r="X16">
            <v>166.19</v>
          </cell>
          <cell r="Y16" t="str">
            <v/>
          </cell>
          <cell r="Z16">
            <v>1</v>
          </cell>
          <cell r="AA16">
            <v>1</v>
          </cell>
        </row>
        <row r="17">
          <cell r="D17" t="str">
            <v>Rising Solar II</v>
          </cell>
          <cell r="E17" t="str">
            <v>G</v>
          </cell>
          <cell r="F17" t="str">
            <v>Sugarloaf Substation 69 kV</v>
          </cell>
          <cell r="G17">
            <v>44501</v>
          </cell>
          <cell r="H17" t="str">
            <v>N/A</v>
          </cell>
          <cell r="I17">
            <v>20</v>
          </cell>
          <cell r="J17" t="str">
            <v>Solar</v>
          </cell>
          <cell r="K17" t="str">
            <v>CHGE</v>
          </cell>
          <cell r="L17">
            <v>20</v>
          </cell>
          <cell r="M17">
            <v>20</v>
          </cell>
          <cell r="N17">
            <v>0.54</v>
          </cell>
          <cell r="O17">
            <v>0.98</v>
          </cell>
          <cell r="P17">
            <v>9.1999999999999993</v>
          </cell>
          <cell r="Q17">
            <v>0.40000000000000036</v>
          </cell>
          <cell r="R17">
            <v>182.01</v>
          </cell>
          <cell r="S17" t="str">
            <v>Unit</v>
          </cell>
          <cell r="T17">
            <v>0.01</v>
          </cell>
          <cell r="U17">
            <v>0.01</v>
          </cell>
          <cell r="V17" t="str">
            <v/>
          </cell>
          <cell r="W17">
            <v>182.01</v>
          </cell>
          <cell r="X17">
            <v>182.01</v>
          </cell>
          <cell r="Y17" t="str">
            <v/>
          </cell>
          <cell r="Z17">
            <v>2</v>
          </cell>
          <cell r="AA17">
            <v>2</v>
          </cell>
        </row>
        <row r="18">
          <cell r="D18" t="str">
            <v>Blue Stone Solar</v>
          </cell>
          <cell r="E18" t="str">
            <v>G</v>
          </cell>
          <cell r="F18" t="str">
            <v>Saugerties 13.8 kV Feeder</v>
          </cell>
          <cell r="G18">
            <v>44378</v>
          </cell>
          <cell r="H18" t="str">
            <v>N/A</v>
          </cell>
          <cell r="I18">
            <v>20</v>
          </cell>
          <cell r="J18" t="str">
            <v>Solar</v>
          </cell>
          <cell r="K18" t="str">
            <v>CHGE</v>
          </cell>
          <cell r="L18">
            <v>20</v>
          </cell>
          <cell r="M18">
            <v>20</v>
          </cell>
          <cell r="N18">
            <v>0.54</v>
          </cell>
          <cell r="O18">
            <v>0.98</v>
          </cell>
          <cell r="P18">
            <v>9.1999999999999993</v>
          </cell>
          <cell r="Q18">
            <v>0.40000000000000036</v>
          </cell>
          <cell r="R18">
            <v>183.07</v>
          </cell>
          <cell r="S18" t="str">
            <v>Unit</v>
          </cell>
          <cell r="T18">
            <v>0.01</v>
          </cell>
          <cell r="U18">
            <v>0.01</v>
          </cell>
          <cell r="V18" t="str">
            <v/>
          </cell>
          <cell r="W18">
            <v>183.07</v>
          </cell>
          <cell r="X18">
            <v>183.07</v>
          </cell>
          <cell r="Y18" t="str">
            <v/>
          </cell>
          <cell r="Z18">
            <v>3</v>
          </cell>
          <cell r="AA18">
            <v>3</v>
          </cell>
        </row>
        <row r="19">
          <cell r="D19" t="str">
            <v>KCE NY 8a</v>
          </cell>
          <cell r="E19" t="str">
            <v>G</v>
          </cell>
          <cell r="F19" t="str">
            <v>South Cairo Substation 13.2 kV</v>
          </cell>
          <cell r="G19">
            <v>43952</v>
          </cell>
          <cell r="H19" t="str">
            <v>N/A</v>
          </cell>
          <cell r="I19">
            <v>20</v>
          </cell>
          <cell r="J19" t="str">
            <v>ES</v>
          </cell>
          <cell r="K19" t="str">
            <v>CHGE</v>
          </cell>
          <cell r="L19">
            <v>20</v>
          </cell>
          <cell r="M19">
            <v>20</v>
          </cell>
          <cell r="N19">
            <v>5.6899999999999999E-2</v>
          </cell>
          <cell r="O19">
            <v>5.6899999999999999E-2</v>
          </cell>
          <cell r="P19">
            <v>18.862000000000002</v>
          </cell>
          <cell r="Q19">
            <v>18.862000000000002</v>
          </cell>
          <cell r="R19">
            <v>184.43</v>
          </cell>
          <cell r="S19" t="str">
            <v>Unit</v>
          </cell>
          <cell r="T19">
            <v>0.01</v>
          </cell>
          <cell r="U19">
            <v>0.01</v>
          </cell>
          <cell r="V19" t="str">
            <v/>
          </cell>
          <cell r="W19">
            <v>184.43</v>
          </cell>
          <cell r="X19">
            <v>184.43</v>
          </cell>
          <cell r="Y19" t="str">
            <v/>
          </cell>
          <cell r="Z19">
            <v>4</v>
          </cell>
          <cell r="AA19">
            <v>4</v>
          </cell>
        </row>
        <row r="20">
          <cell r="D20" t="str">
            <v>Flint Mine Solar</v>
          </cell>
          <cell r="E20" t="str">
            <v>G</v>
          </cell>
          <cell r="F20" t="str">
            <v>LaFarge ‐ Pleasant Valley 115 kV, Feura Bush – North Catskill  115 kV</v>
          </cell>
          <cell r="G20">
            <v>44501</v>
          </cell>
          <cell r="H20">
            <v>100</v>
          </cell>
          <cell r="I20">
            <v>100</v>
          </cell>
          <cell r="J20" t="str">
            <v>Solar</v>
          </cell>
          <cell r="K20" t="str">
            <v>NM‐NG</v>
          </cell>
          <cell r="L20">
            <v>100</v>
          </cell>
          <cell r="M20">
            <v>100</v>
          </cell>
          <cell r="N20">
            <v>0.54</v>
          </cell>
          <cell r="O20">
            <v>0.98</v>
          </cell>
          <cell r="P20">
            <v>46</v>
          </cell>
          <cell r="Q20">
            <v>2.0000000000000018</v>
          </cell>
          <cell r="R20">
            <v>184.44024064531013</v>
          </cell>
          <cell r="S20" t="str">
            <v>Unit</v>
          </cell>
          <cell r="T20">
            <v>0.01</v>
          </cell>
          <cell r="U20">
            <v>0.01</v>
          </cell>
          <cell r="V20" t="str">
            <v/>
          </cell>
          <cell r="W20">
            <v>184.44024064531013</v>
          </cell>
          <cell r="X20">
            <v>184.44024064531013</v>
          </cell>
          <cell r="Y20" t="str">
            <v/>
          </cell>
          <cell r="Z20">
            <v>5</v>
          </cell>
          <cell r="AA20">
            <v>5</v>
          </cell>
        </row>
        <row r="21">
          <cell r="D21" t="str">
            <v>KCE NY 14</v>
          </cell>
          <cell r="E21" t="str">
            <v>G</v>
          </cell>
          <cell r="F21" t="str">
            <v>Manchest. 13.8 kV</v>
          </cell>
          <cell r="G21">
            <v>44075</v>
          </cell>
          <cell r="H21" t="str">
            <v>N/A</v>
          </cell>
          <cell r="I21">
            <v>20</v>
          </cell>
          <cell r="J21" t="str">
            <v>ES</v>
          </cell>
          <cell r="K21" t="str">
            <v>CHGE</v>
          </cell>
          <cell r="L21">
            <v>20</v>
          </cell>
          <cell r="M21">
            <v>20</v>
          </cell>
          <cell r="N21">
            <v>5.6899999999999999E-2</v>
          </cell>
          <cell r="O21">
            <v>5.6899999999999999E-2</v>
          </cell>
          <cell r="P21">
            <v>18.862000000000002</v>
          </cell>
          <cell r="Q21">
            <v>18.862000000000002</v>
          </cell>
          <cell r="R21">
            <v>186.57</v>
          </cell>
          <cell r="S21" t="str">
            <v>Unit</v>
          </cell>
          <cell r="T21">
            <v>0.01</v>
          </cell>
          <cell r="U21">
            <v>0.01</v>
          </cell>
          <cell r="V21" t="str">
            <v/>
          </cell>
          <cell r="W21">
            <v>186.57</v>
          </cell>
          <cell r="X21">
            <v>186.57</v>
          </cell>
          <cell r="Y21" t="str">
            <v/>
          </cell>
          <cell r="Z21">
            <v>6</v>
          </cell>
          <cell r="AA21">
            <v>6</v>
          </cell>
        </row>
        <row r="22">
          <cell r="D22" t="str">
            <v>KCE NY 18</v>
          </cell>
          <cell r="E22" t="str">
            <v>G</v>
          </cell>
          <cell r="F22" t="str">
            <v>South Goshen 69 KV</v>
          </cell>
          <cell r="G22">
            <v>44348</v>
          </cell>
          <cell r="H22" t="str">
            <v>N/A</v>
          </cell>
          <cell r="I22">
            <v>20</v>
          </cell>
          <cell r="J22" t="str">
            <v>ES</v>
          </cell>
          <cell r="K22" t="str">
            <v>O&amp;R</v>
          </cell>
          <cell r="L22">
            <v>20</v>
          </cell>
          <cell r="M22">
            <v>20</v>
          </cell>
          <cell r="N22">
            <v>5.6899999999999999E-2</v>
          </cell>
          <cell r="O22">
            <v>5.6899999999999999E-2</v>
          </cell>
          <cell r="P22">
            <v>18.862000000000002</v>
          </cell>
          <cell r="Q22">
            <v>18.862000000000002</v>
          </cell>
          <cell r="R22">
            <v>190.45</v>
          </cell>
          <cell r="S22" t="str">
            <v>Unit</v>
          </cell>
          <cell r="T22">
            <v>0.01</v>
          </cell>
          <cell r="U22">
            <v>0.01</v>
          </cell>
          <cell r="V22" t="str">
            <v/>
          </cell>
          <cell r="W22">
            <v>190.45</v>
          </cell>
          <cell r="X22">
            <v>190.45</v>
          </cell>
          <cell r="Y22" t="str">
            <v/>
          </cell>
          <cell r="Z22">
            <v>7</v>
          </cell>
          <cell r="AA22">
            <v>7</v>
          </cell>
        </row>
        <row r="23">
          <cell r="D23" t="str">
            <v>Gowanus Gas Turbine Facility Repowering</v>
          </cell>
          <cell r="E23" t="str">
            <v>J</v>
          </cell>
          <cell r="F23" t="str">
            <v>Gowanus Substation 345 kV</v>
          </cell>
          <cell r="G23">
            <v>45413</v>
          </cell>
          <cell r="H23">
            <v>558.1</v>
          </cell>
          <cell r="I23">
            <v>574</v>
          </cell>
          <cell r="J23" t="str">
            <v>CT‐NG</v>
          </cell>
          <cell r="K23" t="str">
            <v>ConEd</v>
          </cell>
          <cell r="L23">
            <v>574</v>
          </cell>
          <cell r="M23">
            <v>574</v>
          </cell>
          <cell r="N23">
            <v>0.1361</v>
          </cell>
          <cell r="O23">
            <v>0.1361</v>
          </cell>
          <cell r="P23">
            <v>495.87860000000001</v>
          </cell>
          <cell r="Q23">
            <v>495.87860000000001</v>
          </cell>
          <cell r="R23">
            <v>192.67917322828302</v>
          </cell>
          <cell r="S23" t="str">
            <v>Unit</v>
          </cell>
          <cell r="T23">
            <v>0.01</v>
          </cell>
          <cell r="U23">
            <v>0.01</v>
          </cell>
          <cell r="V23">
            <v>192.67917322828302</v>
          </cell>
          <cell r="W23">
            <v>192.67917322828302</v>
          </cell>
          <cell r="X23">
            <v>192.67917322828302</v>
          </cell>
          <cell r="Y23">
            <v>1</v>
          </cell>
          <cell r="Z23">
            <v>8</v>
          </cell>
          <cell r="AA23">
            <v>8</v>
          </cell>
        </row>
        <row r="24">
          <cell r="D24" t="str">
            <v>Eagle Energy Storage</v>
          </cell>
          <cell r="E24" t="str">
            <v>I</v>
          </cell>
          <cell r="F24" t="str">
            <v>Elmsford 13.8 kV</v>
          </cell>
          <cell r="G24">
            <v>44501</v>
          </cell>
          <cell r="H24" t="str">
            <v>N/A</v>
          </cell>
          <cell r="I24">
            <v>20</v>
          </cell>
          <cell r="J24" t="str">
            <v>ES</v>
          </cell>
          <cell r="K24" t="str">
            <v>ConEd</v>
          </cell>
          <cell r="L24">
            <v>20</v>
          </cell>
          <cell r="M24">
            <v>20</v>
          </cell>
          <cell r="N24">
            <v>5.6899999999999999E-2</v>
          </cell>
          <cell r="O24">
            <v>5.6899999999999999E-2</v>
          </cell>
          <cell r="P24">
            <v>18.862000000000002</v>
          </cell>
          <cell r="Q24">
            <v>18.862000000000002</v>
          </cell>
          <cell r="R24">
            <v>197.56</v>
          </cell>
          <cell r="S24" t="str">
            <v>Unit</v>
          </cell>
          <cell r="T24">
            <v>0.01</v>
          </cell>
          <cell r="U24">
            <v>0.01</v>
          </cell>
          <cell r="V24" t="str">
            <v/>
          </cell>
          <cell r="W24">
            <v>197.56</v>
          </cell>
          <cell r="X24">
            <v>197.56</v>
          </cell>
          <cell r="Y24" t="str">
            <v/>
          </cell>
          <cell r="Z24">
            <v>9</v>
          </cell>
          <cell r="AA24">
            <v>9</v>
          </cell>
        </row>
        <row r="25">
          <cell r="D25" t="str">
            <v>Little Pond Solar</v>
          </cell>
          <cell r="E25" t="str">
            <v>G</v>
          </cell>
          <cell r="F25" t="str">
            <v>Mongaup ‐ Shoemaker 69 kV</v>
          </cell>
          <cell r="G25">
            <v>44166</v>
          </cell>
          <cell r="H25" t="str">
            <v>N/A</v>
          </cell>
          <cell r="I25">
            <v>20</v>
          </cell>
          <cell r="J25" t="str">
            <v>Solar</v>
          </cell>
          <cell r="K25" t="str">
            <v>O&amp;R</v>
          </cell>
          <cell r="L25">
            <v>20</v>
          </cell>
          <cell r="M25">
            <v>20</v>
          </cell>
          <cell r="N25">
            <v>0.54</v>
          </cell>
          <cell r="O25">
            <v>0.98</v>
          </cell>
          <cell r="P25">
            <v>9.1999999999999993</v>
          </cell>
          <cell r="Q25">
            <v>0.40000000000000036</v>
          </cell>
          <cell r="R25">
            <v>217.83</v>
          </cell>
          <cell r="S25" t="str">
            <v>Unit</v>
          </cell>
          <cell r="T25">
            <v>0.01</v>
          </cell>
          <cell r="U25">
            <v>0.01</v>
          </cell>
          <cell r="V25" t="str">
            <v/>
          </cell>
          <cell r="W25">
            <v>217.83</v>
          </cell>
          <cell r="X25">
            <v>217.83</v>
          </cell>
          <cell r="Y25" t="str">
            <v/>
          </cell>
          <cell r="Z25">
            <v>10</v>
          </cell>
          <cell r="AA25">
            <v>10</v>
          </cell>
        </row>
        <row r="26">
          <cell r="D26" t="str">
            <v>Danskammer Energy Center</v>
          </cell>
          <cell r="E26" t="str">
            <v>G</v>
          </cell>
          <cell r="F26" t="str">
            <v>Danskammer 115 kV</v>
          </cell>
          <cell r="G26">
            <v>45200</v>
          </cell>
          <cell r="H26">
            <v>84.4</v>
          </cell>
          <cell r="I26">
            <v>88.9</v>
          </cell>
          <cell r="J26" t="str">
            <v>CT‐NG</v>
          </cell>
          <cell r="K26" t="str">
            <v>CHGE</v>
          </cell>
          <cell r="L26">
            <v>88.9</v>
          </cell>
          <cell r="M26">
            <v>88.9</v>
          </cell>
          <cell r="N26">
            <v>0.1361</v>
          </cell>
          <cell r="O26">
            <v>0.1361</v>
          </cell>
          <cell r="P26">
            <v>76.800710000000009</v>
          </cell>
          <cell r="Q26">
            <v>76.800710000000009</v>
          </cell>
          <cell r="R26">
            <v>220.89</v>
          </cell>
          <cell r="S26" t="str">
            <v>Unit</v>
          </cell>
          <cell r="T26">
            <v>0.01</v>
          </cell>
          <cell r="U26">
            <v>0.01</v>
          </cell>
          <cell r="V26" t="str">
            <v/>
          </cell>
          <cell r="W26">
            <v>220.89</v>
          </cell>
          <cell r="X26">
            <v>220.89</v>
          </cell>
          <cell r="Y26" t="str">
            <v/>
          </cell>
          <cell r="Z26">
            <v>11</v>
          </cell>
          <cell r="AA26">
            <v>11</v>
          </cell>
        </row>
        <row r="27">
          <cell r="D27" t="str">
            <v>King’s Plaza</v>
          </cell>
          <cell r="E27" t="str">
            <v>J</v>
          </cell>
          <cell r="F27" t="str">
            <v>Feeders #4811/4814 26.4 kV</v>
          </cell>
          <cell r="G27" t="str">
            <v>I/S</v>
          </cell>
          <cell r="H27" t="str">
            <v>N/A</v>
          </cell>
          <cell r="I27">
            <v>6</v>
          </cell>
          <cell r="J27" t="str">
            <v>CT‐NG</v>
          </cell>
          <cell r="K27" t="str">
            <v>ConEd</v>
          </cell>
          <cell r="L27">
            <v>6</v>
          </cell>
          <cell r="M27">
            <v>6</v>
          </cell>
          <cell r="N27">
            <v>0.1361</v>
          </cell>
          <cell r="O27">
            <v>0.1361</v>
          </cell>
          <cell r="P27">
            <v>5.1833999999999998</v>
          </cell>
          <cell r="Q27">
            <v>5.1833999999999998</v>
          </cell>
          <cell r="R27">
            <v>229.27</v>
          </cell>
          <cell r="S27" t="str">
            <v>Unit</v>
          </cell>
          <cell r="T27">
            <v>0.01</v>
          </cell>
          <cell r="U27">
            <v>0.01</v>
          </cell>
          <cell r="V27">
            <v>229.27</v>
          </cell>
          <cell r="W27">
            <v>229.27</v>
          </cell>
          <cell r="X27">
            <v>229.27</v>
          </cell>
          <cell r="Y27">
            <v>2</v>
          </cell>
          <cell r="Z27">
            <v>12</v>
          </cell>
          <cell r="AA27">
            <v>12</v>
          </cell>
        </row>
        <row r="28">
          <cell r="D28" t="str">
            <v>Stillwell Energy Storage (LDG‐01326)</v>
          </cell>
          <cell r="E28" t="str">
            <v>J</v>
          </cell>
          <cell r="F28" t="str">
            <v>Ben1 27 kV</v>
          </cell>
          <cell r="G28">
            <v>44501</v>
          </cell>
          <cell r="H28" t="str">
            <v>N/A</v>
          </cell>
          <cell r="I28">
            <v>10</v>
          </cell>
          <cell r="J28" t="str">
            <v>ES</v>
          </cell>
          <cell r="K28" t="str">
            <v>ConEd</v>
          </cell>
          <cell r="L28">
            <v>10</v>
          </cell>
          <cell r="M28">
            <v>10</v>
          </cell>
          <cell r="N28">
            <v>5.6899999999999999E-2</v>
          </cell>
          <cell r="O28">
            <v>5.6899999999999999E-2</v>
          </cell>
          <cell r="P28">
            <v>9.4310000000000009</v>
          </cell>
          <cell r="Q28">
            <v>9.4310000000000009</v>
          </cell>
          <cell r="R28">
            <v>244.65</v>
          </cell>
          <cell r="S28" t="str">
            <v>Unit</v>
          </cell>
          <cell r="T28">
            <v>0.01</v>
          </cell>
          <cell r="U28">
            <v>0.01</v>
          </cell>
          <cell r="V28">
            <v>244.65</v>
          </cell>
          <cell r="W28">
            <v>244.65</v>
          </cell>
          <cell r="X28">
            <v>244.65</v>
          </cell>
          <cell r="Y28">
            <v>3</v>
          </cell>
          <cell r="Z28">
            <v>13</v>
          </cell>
          <cell r="AA28">
            <v>13</v>
          </cell>
        </row>
        <row r="29">
          <cell r="D29" t="str">
            <v>Groundvault Energy Storage (LDG‐01304)</v>
          </cell>
          <cell r="E29" t="str">
            <v>J</v>
          </cell>
          <cell r="F29" t="str">
            <v>Greenwood 27 kV</v>
          </cell>
          <cell r="G29">
            <v>44501</v>
          </cell>
          <cell r="H29" t="str">
            <v>N/A</v>
          </cell>
          <cell r="I29">
            <v>12.5</v>
          </cell>
          <cell r="J29" t="str">
            <v>ES</v>
          </cell>
          <cell r="K29" t="str">
            <v>ConEd</v>
          </cell>
          <cell r="L29">
            <v>12.5</v>
          </cell>
          <cell r="M29">
            <v>12.5</v>
          </cell>
          <cell r="N29">
            <v>5.6899999999999999E-2</v>
          </cell>
          <cell r="O29">
            <v>5.6899999999999999E-2</v>
          </cell>
          <cell r="P29">
            <v>11.78875</v>
          </cell>
          <cell r="Q29">
            <v>11.78875</v>
          </cell>
          <cell r="R29">
            <v>246.49</v>
          </cell>
          <cell r="S29" t="str">
            <v>Unit</v>
          </cell>
          <cell r="T29">
            <v>0.01</v>
          </cell>
          <cell r="U29">
            <v>0.01</v>
          </cell>
          <cell r="V29">
            <v>246.49</v>
          </cell>
          <cell r="W29">
            <v>246.49</v>
          </cell>
          <cell r="X29">
            <v>246.49</v>
          </cell>
          <cell r="Y29">
            <v>4</v>
          </cell>
          <cell r="Z29">
            <v>14</v>
          </cell>
          <cell r="AA29">
            <v>14</v>
          </cell>
        </row>
        <row r="30">
          <cell r="D30" t="str">
            <v>Cleancar Energy Storage (LDG‐01330)</v>
          </cell>
          <cell r="E30" t="str">
            <v>J</v>
          </cell>
          <cell r="F30" t="str">
            <v>Greenwood 27 kV</v>
          </cell>
          <cell r="G30">
            <v>44501</v>
          </cell>
          <cell r="H30" t="str">
            <v>N/A</v>
          </cell>
          <cell r="I30">
            <v>15</v>
          </cell>
          <cell r="J30" t="str">
            <v>ES</v>
          </cell>
          <cell r="K30" t="str">
            <v>ConEd</v>
          </cell>
          <cell r="L30">
            <v>15</v>
          </cell>
          <cell r="M30">
            <v>15</v>
          </cell>
          <cell r="N30">
            <v>5.6899999999999999E-2</v>
          </cell>
          <cell r="O30">
            <v>5.6899999999999999E-2</v>
          </cell>
          <cell r="P30">
            <v>14.146500000000001</v>
          </cell>
          <cell r="Q30">
            <v>14.146500000000001</v>
          </cell>
          <cell r="R30">
            <v>262.36</v>
          </cell>
          <cell r="S30" t="str">
            <v>Unit</v>
          </cell>
          <cell r="T30">
            <v>0.01</v>
          </cell>
          <cell r="U30">
            <v>0.01</v>
          </cell>
          <cell r="V30">
            <v>262.36</v>
          </cell>
          <cell r="W30">
            <v>262.36</v>
          </cell>
          <cell r="X30">
            <v>262.36</v>
          </cell>
          <cell r="Y30">
            <v>5</v>
          </cell>
          <cell r="Z30">
            <v>15</v>
          </cell>
          <cell r="AA30">
            <v>15</v>
          </cell>
        </row>
        <row r="31">
          <cell r="D31" t="str">
            <v>Hannacroix Solar  (CH‐08360)</v>
          </cell>
          <cell r="E31" t="str">
            <v>G</v>
          </cell>
          <cell r="F31" t="str">
            <v>Coxsackie 13.8 kV</v>
          </cell>
          <cell r="G31">
            <v>44105</v>
          </cell>
          <cell r="H31" t="str">
            <v>N/A</v>
          </cell>
          <cell r="I31">
            <v>3.23</v>
          </cell>
          <cell r="J31" t="str">
            <v>Solar</v>
          </cell>
          <cell r="K31" t="str">
            <v>CHGE</v>
          </cell>
          <cell r="L31">
            <v>3.23</v>
          </cell>
          <cell r="M31">
            <v>3.23</v>
          </cell>
          <cell r="N31">
            <v>0.54</v>
          </cell>
          <cell r="O31">
            <v>0.98</v>
          </cell>
          <cell r="P31">
            <v>1.4857999999999998</v>
          </cell>
          <cell r="Q31">
            <v>6.460000000000006E-2</v>
          </cell>
          <cell r="R31">
            <v>268.19</v>
          </cell>
          <cell r="S31" t="str">
            <v>Unit</v>
          </cell>
          <cell r="T31">
            <v>0.01</v>
          </cell>
          <cell r="U31">
            <v>0.01</v>
          </cell>
          <cell r="V31" t="str">
            <v/>
          </cell>
          <cell r="W31">
            <v>268.19</v>
          </cell>
          <cell r="X31">
            <v>268.19</v>
          </cell>
          <cell r="Y31" t="str">
            <v/>
          </cell>
          <cell r="Z31">
            <v>16</v>
          </cell>
          <cell r="AA31">
            <v>16</v>
          </cell>
        </row>
        <row r="32">
          <cell r="D32" t="str">
            <v>Monsey 44‐3 (LDG‐0179)</v>
          </cell>
          <cell r="E32" t="str">
            <v>G</v>
          </cell>
          <cell r="F32" t="str">
            <v>Monsey 138 kV</v>
          </cell>
          <cell r="G32">
            <v>43952</v>
          </cell>
          <cell r="H32" t="str">
            <v>N/A</v>
          </cell>
          <cell r="I32">
            <v>5</v>
          </cell>
          <cell r="J32" t="str">
            <v>ES</v>
          </cell>
          <cell r="K32" t="str">
            <v>O&amp;R</v>
          </cell>
          <cell r="L32">
            <v>5</v>
          </cell>
          <cell r="M32">
            <v>5</v>
          </cell>
          <cell r="N32">
            <v>5.6899999999999999E-2</v>
          </cell>
          <cell r="O32">
            <v>5.6899999999999999E-2</v>
          </cell>
          <cell r="P32">
            <v>4.7155000000000005</v>
          </cell>
          <cell r="Q32">
            <v>4.7155000000000005</v>
          </cell>
          <cell r="R32">
            <v>285.56</v>
          </cell>
          <cell r="S32" t="str">
            <v>Unit</v>
          </cell>
          <cell r="T32">
            <v>0.01</v>
          </cell>
          <cell r="U32">
            <v>0.01</v>
          </cell>
          <cell r="V32" t="str">
            <v/>
          </cell>
          <cell r="W32">
            <v>285.56</v>
          </cell>
          <cell r="X32">
            <v>285.56</v>
          </cell>
          <cell r="Y32" t="str">
            <v/>
          </cell>
          <cell r="Z32">
            <v>17</v>
          </cell>
          <cell r="AA32">
            <v>17</v>
          </cell>
        </row>
        <row r="33">
          <cell r="D33" t="str">
            <v>Greene County I</v>
          </cell>
          <cell r="E33" t="str">
            <v>G</v>
          </cell>
          <cell r="F33" t="str">
            <v>Coxsackie ‐ North Catskill 69 kV</v>
          </cell>
          <cell r="G33">
            <v>44166</v>
          </cell>
          <cell r="H33" t="str">
            <v>N/A</v>
          </cell>
          <cell r="I33">
            <v>20</v>
          </cell>
          <cell r="J33" t="str">
            <v>Solar</v>
          </cell>
          <cell r="K33" t="str">
            <v>CHGE</v>
          </cell>
          <cell r="L33">
            <v>20</v>
          </cell>
          <cell r="M33">
            <v>20</v>
          </cell>
          <cell r="N33">
            <v>0.54</v>
          </cell>
          <cell r="O33">
            <v>0.98</v>
          </cell>
          <cell r="P33">
            <v>9.1999999999999993</v>
          </cell>
          <cell r="Q33">
            <v>0.40000000000000036</v>
          </cell>
          <cell r="R33">
            <v>305.19</v>
          </cell>
          <cell r="S33" t="str">
            <v>Unit</v>
          </cell>
          <cell r="T33">
            <v>0.01</v>
          </cell>
          <cell r="U33">
            <v>0.01</v>
          </cell>
          <cell r="V33" t="str">
            <v/>
          </cell>
          <cell r="W33">
            <v>305.19</v>
          </cell>
          <cell r="X33">
            <v>305.19</v>
          </cell>
          <cell r="Y33" t="str">
            <v/>
          </cell>
          <cell r="Z33">
            <v>18</v>
          </cell>
          <cell r="AA33">
            <v>18</v>
          </cell>
        </row>
        <row r="34">
          <cell r="D34" t="str">
            <v>Greene County 3</v>
          </cell>
          <cell r="E34" t="str">
            <v>G</v>
          </cell>
          <cell r="F34" t="str">
            <v>North Catskill ‐ Coxsackie 69 kV</v>
          </cell>
          <cell r="G34">
            <v>44531</v>
          </cell>
          <cell r="H34" t="str">
            <v>N/A</v>
          </cell>
          <cell r="I34">
            <v>20</v>
          </cell>
          <cell r="J34" t="str">
            <v>Solar</v>
          </cell>
          <cell r="K34" t="str">
            <v>CHGE</v>
          </cell>
          <cell r="L34">
            <v>20</v>
          </cell>
          <cell r="M34">
            <v>20</v>
          </cell>
          <cell r="N34">
            <v>0.54</v>
          </cell>
          <cell r="O34">
            <v>0.98</v>
          </cell>
          <cell r="P34">
            <v>9.1999999999999993</v>
          </cell>
          <cell r="Q34">
            <v>0.40000000000000036</v>
          </cell>
          <cell r="R34">
            <v>305.19</v>
          </cell>
          <cell r="S34" t="str">
            <v>Unit</v>
          </cell>
          <cell r="T34">
            <v>0.01</v>
          </cell>
          <cell r="U34">
            <v>0.01</v>
          </cell>
          <cell r="V34" t="str">
            <v/>
          </cell>
          <cell r="W34">
            <v>305.19</v>
          </cell>
          <cell r="X34">
            <v>305.19</v>
          </cell>
          <cell r="Y34" t="str">
            <v/>
          </cell>
          <cell r="Z34">
            <v>18</v>
          </cell>
          <cell r="AA34">
            <v>18</v>
          </cell>
        </row>
        <row r="35">
          <cell r="D35" t="str">
            <v>Greene County II</v>
          </cell>
          <cell r="E35" t="str">
            <v>G</v>
          </cell>
          <cell r="F35" t="str">
            <v>Coxsackie Substation 13.8kV</v>
          </cell>
          <cell r="G35">
            <v>44166</v>
          </cell>
          <cell r="H35" t="str">
            <v>N/A</v>
          </cell>
          <cell r="I35">
            <v>10</v>
          </cell>
          <cell r="J35" t="str">
            <v>Solar</v>
          </cell>
          <cell r="K35" t="str">
            <v>CHGE</v>
          </cell>
          <cell r="L35">
            <v>10</v>
          </cell>
          <cell r="M35">
            <v>10</v>
          </cell>
          <cell r="N35">
            <v>0.54</v>
          </cell>
          <cell r="O35">
            <v>0.98</v>
          </cell>
          <cell r="P35">
            <v>4.5999999999999996</v>
          </cell>
          <cell r="Q35">
            <v>0.20000000000000018</v>
          </cell>
          <cell r="R35">
            <v>321.57</v>
          </cell>
          <cell r="S35" t="str">
            <v>Unit</v>
          </cell>
          <cell r="T35">
            <v>0.01</v>
          </cell>
          <cell r="U35">
            <v>0.01</v>
          </cell>
          <cell r="V35" t="str">
            <v/>
          </cell>
          <cell r="W35">
            <v>321.57</v>
          </cell>
          <cell r="X35">
            <v>321.57</v>
          </cell>
          <cell r="Y35" t="str">
            <v/>
          </cell>
          <cell r="Z35">
            <v>20</v>
          </cell>
          <cell r="AA35">
            <v>20</v>
          </cell>
        </row>
        <row r="36">
          <cell r="D36" t="str">
            <v>Cuddebackville Battery (LDG‐0182‐83‐84)</v>
          </cell>
          <cell r="E36" t="str">
            <v>G</v>
          </cell>
          <cell r="F36" t="str">
            <v>Cuddebackville 34.5 kV 5-10-34</v>
          </cell>
          <cell r="G36">
            <v>44562</v>
          </cell>
          <cell r="H36" t="str">
            <v>N/A</v>
          </cell>
          <cell r="I36">
            <v>10</v>
          </cell>
          <cell r="J36" t="str">
            <v>ES</v>
          </cell>
          <cell r="K36" t="str">
            <v>O&amp;R</v>
          </cell>
          <cell r="L36">
            <v>10</v>
          </cell>
          <cell r="M36">
            <v>10</v>
          </cell>
          <cell r="N36">
            <v>5.6899999999999999E-2</v>
          </cell>
          <cell r="O36">
            <v>5.6899999999999999E-2</v>
          </cell>
          <cell r="P36">
            <v>9.4310000000000009</v>
          </cell>
          <cell r="Q36">
            <v>9.4310000000000009</v>
          </cell>
          <cell r="R36">
            <v>349.75</v>
          </cell>
          <cell r="S36" t="str">
            <v>Unit</v>
          </cell>
          <cell r="T36">
            <v>0.01</v>
          </cell>
          <cell r="U36">
            <v>0.01</v>
          </cell>
          <cell r="V36" t="str">
            <v/>
          </cell>
          <cell r="W36">
            <v>349.75</v>
          </cell>
          <cell r="X36">
            <v>349.75</v>
          </cell>
          <cell r="Y36" t="str">
            <v/>
          </cell>
          <cell r="Z36">
            <v>21</v>
          </cell>
          <cell r="AA36">
            <v>21</v>
          </cell>
        </row>
        <row r="37">
          <cell r="D37" t="str">
            <v>Monsey 44‐2 (LDG‐0180)</v>
          </cell>
          <cell r="E37" t="str">
            <v>G</v>
          </cell>
          <cell r="F37" t="str">
            <v>Monsey 138 kV</v>
          </cell>
          <cell r="G37">
            <v>43952</v>
          </cell>
          <cell r="H37" t="str">
            <v>N/A</v>
          </cell>
          <cell r="I37">
            <v>5</v>
          </cell>
          <cell r="J37" t="str">
            <v>ES</v>
          </cell>
          <cell r="K37" t="str">
            <v>O&amp;R</v>
          </cell>
          <cell r="L37">
            <v>5</v>
          </cell>
          <cell r="M37">
            <v>5</v>
          </cell>
          <cell r="N37">
            <v>5.6899999999999999E-2</v>
          </cell>
          <cell r="O37">
            <v>5.6899999999999999E-2</v>
          </cell>
          <cell r="P37">
            <v>4.7155000000000005</v>
          </cell>
          <cell r="Q37">
            <v>4.7155000000000005</v>
          </cell>
          <cell r="R37">
            <v>411.87</v>
          </cell>
          <cell r="S37" t="str">
            <v>Unit</v>
          </cell>
          <cell r="T37">
            <v>0.01</v>
          </cell>
          <cell r="U37">
            <v>0.01</v>
          </cell>
          <cell r="V37" t="str">
            <v/>
          </cell>
          <cell r="W37">
            <v>411.87</v>
          </cell>
          <cell r="X37">
            <v>411.87</v>
          </cell>
          <cell r="Y37" t="str">
            <v/>
          </cell>
          <cell r="Z37" t="str">
            <v/>
          </cell>
          <cell r="AA37" t="str">
            <v/>
          </cell>
        </row>
        <row r="38">
          <cell r="D38" t="str">
            <v>Monsey 44‐6 (LDG‐0171)</v>
          </cell>
          <cell r="E38" t="str">
            <v>G</v>
          </cell>
          <cell r="F38" t="str">
            <v>Monsey 138 kV</v>
          </cell>
          <cell r="G38">
            <v>43952</v>
          </cell>
          <cell r="H38" t="str">
            <v>N/A</v>
          </cell>
          <cell r="I38">
            <v>5</v>
          </cell>
          <cell r="J38" t="str">
            <v>ES</v>
          </cell>
          <cell r="K38" t="str">
            <v>O&amp;R</v>
          </cell>
          <cell r="L38">
            <v>5</v>
          </cell>
          <cell r="M38">
            <v>5</v>
          </cell>
          <cell r="N38">
            <v>5.6899999999999999E-2</v>
          </cell>
          <cell r="O38">
            <v>5.6899999999999999E-2</v>
          </cell>
          <cell r="P38">
            <v>4.7155000000000005</v>
          </cell>
          <cell r="Q38">
            <v>4.7155000000000005</v>
          </cell>
          <cell r="R38">
            <v>427.48</v>
          </cell>
          <cell r="S38" t="str">
            <v>Unit</v>
          </cell>
          <cell r="T38">
            <v>0.01</v>
          </cell>
          <cell r="U38">
            <v>0.01</v>
          </cell>
          <cell r="V38" t="str">
            <v/>
          </cell>
          <cell r="W38">
            <v>427.48</v>
          </cell>
          <cell r="X38">
            <v>427.48</v>
          </cell>
          <cell r="Y38" t="str">
            <v/>
          </cell>
          <cell r="Z38" t="str">
            <v/>
          </cell>
          <cell r="AA38" t="str">
            <v/>
          </cell>
        </row>
        <row r="39">
          <cell r="D39" t="str">
            <v>Yonkers Grid (MC434295/LDG‐01344)</v>
          </cell>
          <cell r="E39" t="str">
            <v>I</v>
          </cell>
          <cell r="F39" t="str">
            <v>Granite Hill 13.8 kV</v>
          </cell>
          <cell r="G39">
            <v>44805</v>
          </cell>
          <cell r="H39" t="str">
            <v>N/A</v>
          </cell>
          <cell r="I39">
            <v>20</v>
          </cell>
          <cell r="J39" t="str">
            <v>ES</v>
          </cell>
          <cell r="K39" t="str">
            <v>ConEd</v>
          </cell>
          <cell r="L39">
            <v>20</v>
          </cell>
          <cell r="M39">
            <v>20</v>
          </cell>
          <cell r="N39">
            <v>5.6899999999999999E-2</v>
          </cell>
          <cell r="O39">
            <v>5.6899999999999999E-2</v>
          </cell>
          <cell r="P39">
            <v>18.862000000000002</v>
          </cell>
          <cell r="Q39">
            <v>18.862000000000002</v>
          </cell>
          <cell r="R39">
            <v>436.72</v>
          </cell>
          <cell r="S39" t="str">
            <v>Unit</v>
          </cell>
          <cell r="T39">
            <v>0.01</v>
          </cell>
          <cell r="U39">
            <v>0.01</v>
          </cell>
          <cell r="V39" t="str">
            <v/>
          </cell>
          <cell r="W39">
            <v>436.72</v>
          </cell>
          <cell r="X39">
            <v>436.72</v>
          </cell>
          <cell r="Y39" t="str">
            <v/>
          </cell>
          <cell r="Z39" t="str">
            <v/>
          </cell>
          <cell r="AA39" t="str">
            <v/>
          </cell>
        </row>
        <row r="40">
          <cell r="D40" t="str">
            <v>Spring Creek Tower</v>
          </cell>
          <cell r="E40" t="str">
            <v>J</v>
          </cell>
          <cell r="F40" t="str">
            <v>BRNSVL#2   27 kV</v>
          </cell>
          <cell r="G40" t="str">
            <v>I/S</v>
          </cell>
          <cell r="H40" t="str">
            <v>N/A</v>
          </cell>
          <cell r="I40">
            <v>8</v>
          </cell>
          <cell r="J40" t="str">
            <v>CC</v>
          </cell>
          <cell r="K40" t="str">
            <v>ConEd</v>
          </cell>
          <cell r="L40">
            <v>8</v>
          </cell>
          <cell r="M40">
            <v>8</v>
          </cell>
          <cell r="N40">
            <v>3.6900000000000002E-2</v>
          </cell>
          <cell r="O40">
            <v>3.6900000000000002E-2</v>
          </cell>
          <cell r="P40">
            <v>7.7047999999999996</v>
          </cell>
          <cell r="Q40">
            <v>7.7047999999999996</v>
          </cell>
          <cell r="R40">
            <v>443.3</v>
          </cell>
          <cell r="S40" t="str">
            <v>Unit</v>
          </cell>
          <cell r="T40">
            <v>0.01</v>
          </cell>
          <cell r="U40">
            <v>0.01</v>
          </cell>
          <cell r="V40">
            <v>443.3</v>
          </cell>
          <cell r="W40">
            <v>443.3</v>
          </cell>
          <cell r="X40">
            <v>443.3</v>
          </cell>
          <cell r="Y40" t="str">
            <v/>
          </cell>
          <cell r="Z40" t="str">
            <v/>
          </cell>
          <cell r="AA40" t="str">
            <v/>
          </cell>
        </row>
        <row r="41">
          <cell r="D41" t="str">
            <v>Homer Solar Energy Center</v>
          </cell>
          <cell r="E41" t="str">
            <v>C</v>
          </cell>
          <cell r="F41" t="str">
            <v>Cortland ‐ Fenner 115 kV</v>
          </cell>
          <cell r="G41">
            <v>45627</v>
          </cell>
          <cell r="H41">
            <v>90</v>
          </cell>
          <cell r="I41">
            <v>90</v>
          </cell>
          <cell r="J41" t="str">
            <v>Solar</v>
          </cell>
          <cell r="K41" t="str">
            <v>NM‐NG</v>
          </cell>
          <cell r="L41">
            <v>90</v>
          </cell>
          <cell r="M41">
            <v>90</v>
          </cell>
          <cell r="N41">
            <v>0.54</v>
          </cell>
          <cell r="O41">
            <v>0.98</v>
          </cell>
          <cell r="P41">
            <v>41.4</v>
          </cell>
          <cell r="Q41">
            <v>1.8000000000000016</v>
          </cell>
          <cell r="S41" t="str">
            <v>Unit</v>
          </cell>
          <cell r="T41">
            <v>0.01</v>
          </cell>
          <cell r="U41">
            <v>0.01</v>
          </cell>
          <cell r="V41" t="str">
            <v/>
          </cell>
          <cell r="W41" t="str">
            <v/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</row>
        <row r="42">
          <cell r="D42" t="str">
            <v>Far Rockaway Battery Storage</v>
          </cell>
          <cell r="E42" t="str">
            <v>K</v>
          </cell>
          <cell r="F42" t="str">
            <v>Far Rockaway Substation 69 kV</v>
          </cell>
          <cell r="G42">
            <v>44531</v>
          </cell>
          <cell r="H42" t="str">
            <v>N/A</v>
          </cell>
          <cell r="I42">
            <v>20</v>
          </cell>
          <cell r="J42" t="str">
            <v>ES</v>
          </cell>
          <cell r="K42" t="str">
            <v>LIPA</v>
          </cell>
          <cell r="L42">
            <v>20</v>
          </cell>
          <cell r="M42">
            <v>20</v>
          </cell>
          <cell r="N42">
            <v>5.6899999999999999E-2</v>
          </cell>
          <cell r="O42">
            <v>5.6899999999999999E-2</v>
          </cell>
          <cell r="P42">
            <v>18.862000000000002</v>
          </cell>
          <cell r="Q42">
            <v>18.862000000000002</v>
          </cell>
          <cell r="S42" t="str">
            <v>Unit</v>
          </cell>
          <cell r="T42">
            <v>0.01</v>
          </cell>
          <cell r="U42">
            <v>0.01</v>
          </cell>
        </row>
        <row r="43">
          <cell r="D43" t="str">
            <v>Mohawk Solar</v>
          </cell>
          <cell r="E43" t="str">
            <v>F</v>
          </cell>
          <cell r="F43" t="str">
            <v>St. Johnsville ‐ Marshville 115 kV</v>
          </cell>
          <cell r="G43">
            <v>44501</v>
          </cell>
          <cell r="H43">
            <v>90.5</v>
          </cell>
          <cell r="I43">
            <v>90.5</v>
          </cell>
          <cell r="J43" t="str">
            <v>Solar</v>
          </cell>
          <cell r="K43" t="str">
            <v>NM‐NG</v>
          </cell>
          <cell r="L43">
            <v>90.5</v>
          </cell>
          <cell r="M43">
            <v>90.5</v>
          </cell>
          <cell r="N43">
            <v>0.54</v>
          </cell>
          <cell r="O43">
            <v>0.98</v>
          </cell>
          <cell r="P43">
            <v>41.629999999999995</v>
          </cell>
          <cell r="Q43">
            <v>1.8100000000000016</v>
          </cell>
          <cell r="S43" t="str">
            <v>Unit</v>
          </cell>
          <cell r="T43">
            <v>0.01</v>
          </cell>
          <cell r="U43">
            <v>0.01</v>
          </cell>
          <cell r="V43" t="str">
            <v/>
          </cell>
          <cell r="W43" t="str">
            <v/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</row>
        <row r="44">
          <cell r="D44" t="str">
            <v>Canisteo Wind</v>
          </cell>
          <cell r="E44" t="str">
            <v>C</v>
          </cell>
          <cell r="F44" t="str">
            <v>Bennett 115 kV</v>
          </cell>
          <cell r="G44">
            <v>44166</v>
          </cell>
          <cell r="H44">
            <v>290.7</v>
          </cell>
          <cell r="I44">
            <v>290.7</v>
          </cell>
          <cell r="J44" t="str">
            <v>Wind</v>
          </cell>
          <cell r="K44" t="str">
            <v>NYSEG</v>
          </cell>
          <cell r="L44">
            <v>290.7</v>
          </cell>
          <cell r="M44">
            <v>290.7</v>
          </cell>
          <cell r="N44">
            <v>0.9</v>
          </cell>
          <cell r="O44">
            <v>0.62</v>
          </cell>
          <cell r="P44">
            <v>29.069999999999993</v>
          </cell>
          <cell r="Q44">
            <v>110.46599999999999</v>
          </cell>
          <cell r="S44" t="str">
            <v>Unit</v>
          </cell>
          <cell r="T44">
            <v>0.01</v>
          </cell>
          <cell r="U44">
            <v>0.01</v>
          </cell>
          <cell r="V44" t="str">
            <v/>
          </cell>
          <cell r="W44" t="str">
            <v/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</row>
        <row r="45">
          <cell r="D45" t="str">
            <v>Number 3 Wind Energy</v>
          </cell>
          <cell r="E45" t="str">
            <v>E</v>
          </cell>
          <cell r="F45" t="str">
            <v>Taylorville ‐ Boonville 115 kV</v>
          </cell>
          <cell r="G45">
            <v>44166</v>
          </cell>
          <cell r="H45">
            <v>105.8</v>
          </cell>
          <cell r="I45">
            <v>105.8</v>
          </cell>
          <cell r="J45" t="str">
            <v>Wind</v>
          </cell>
          <cell r="K45" t="str">
            <v>NM‐NG</v>
          </cell>
          <cell r="L45">
            <v>105.8</v>
          </cell>
          <cell r="M45">
            <v>105.8</v>
          </cell>
          <cell r="N45">
            <v>0.9</v>
          </cell>
          <cell r="O45">
            <v>0.62</v>
          </cell>
          <cell r="P45">
            <v>10.579999999999997</v>
          </cell>
          <cell r="Q45">
            <v>40.204000000000001</v>
          </cell>
          <cell r="S45" t="str">
            <v>Unit</v>
          </cell>
          <cell r="T45">
            <v>0.01</v>
          </cell>
          <cell r="U45">
            <v>0.01</v>
          </cell>
          <cell r="V45" t="str">
            <v/>
          </cell>
          <cell r="W45" t="str">
            <v/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</row>
        <row r="46">
          <cell r="D46" t="str">
            <v>Roaring Brook Wind</v>
          </cell>
          <cell r="E46" t="str">
            <v>E</v>
          </cell>
          <cell r="F46" t="str">
            <v>Chases Lake 230 kV</v>
          </cell>
          <cell r="G46">
            <v>44166</v>
          </cell>
          <cell r="H46">
            <v>79.724999999999994</v>
          </cell>
          <cell r="I46">
            <v>79.724999999999994</v>
          </cell>
          <cell r="J46" t="str">
            <v>Wind</v>
          </cell>
          <cell r="K46" t="str">
            <v>NM‐NG</v>
          </cell>
          <cell r="L46">
            <v>79.724999999999994</v>
          </cell>
          <cell r="M46">
            <v>79.724999999999994</v>
          </cell>
          <cell r="N46">
            <v>0.9</v>
          </cell>
          <cell r="O46">
            <v>0.62</v>
          </cell>
          <cell r="T46">
            <v>0.01</v>
          </cell>
          <cell r="U46">
            <v>0.01</v>
          </cell>
          <cell r="V46" t="str">
            <v/>
          </cell>
          <cell r="W46" t="str">
            <v/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</row>
        <row r="47">
          <cell r="D47" t="str">
            <v>Deer River Wind</v>
          </cell>
          <cell r="E47" t="str">
            <v>E</v>
          </cell>
          <cell r="F47" t="str">
            <v>Black River ‐ Lighthouse Hill 115 kV</v>
          </cell>
          <cell r="G47">
            <v>44531</v>
          </cell>
          <cell r="H47">
            <v>100</v>
          </cell>
          <cell r="I47">
            <v>100</v>
          </cell>
          <cell r="J47" t="str">
            <v>Wind</v>
          </cell>
          <cell r="K47" t="str">
            <v>NM‐NG</v>
          </cell>
          <cell r="L47">
            <v>100</v>
          </cell>
          <cell r="M47">
            <v>100</v>
          </cell>
          <cell r="N47">
            <v>0.9</v>
          </cell>
          <cell r="O47">
            <v>0.62</v>
          </cell>
          <cell r="P47">
            <v>9.9999999999999982</v>
          </cell>
          <cell r="Q47">
            <v>38</v>
          </cell>
          <cell r="S47" t="str">
            <v>Unit</v>
          </cell>
          <cell r="T47">
            <v>0.01</v>
          </cell>
          <cell r="U47">
            <v>0.01</v>
          </cell>
          <cell r="V47" t="str">
            <v/>
          </cell>
          <cell r="W47" t="str">
            <v/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</row>
        <row r="48">
          <cell r="D48" t="str">
            <v>Rock District Solar</v>
          </cell>
          <cell r="E48" t="str">
            <v>F</v>
          </cell>
          <cell r="F48" t="str">
            <v>Sharon ‐ Cobleskill 69 kV</v>
          </cell>
          <cell r="G48">
            <v>44287</v>
          </cell>
          <cell r="H48" t="str">
            <v>N/A</v>
          </cell>
          <cell r="I48">
            <v>20</v>
          </cell>
          <cell r="J48" t="str">
            <v>Solar</v>
          </cell>
          <cell r="K48" t="str">
            <v>NM‐NG</v>
          </cell>
          <cell r="L48">
            <v>20</v>
          </cell>
          <cell r="M48">
            <v>20</v>
          </cell>
          <cell r="N48">
            <v>0.54</v>
          </cell>
          <cell r="O48">
            <v>0.98</v>
          </cell>
          <cell r="P48">
            <v>9.1999999999999993</v>
          </cell>
          <cell r="Q48">
            <v>0.40000000000000036</v>
          </cell>
          <cell r="S48" t="str">
            <v>Unit</v>
          </cell>
          <cell r="T48">
            <v>0.01</v>
          </cell>
          <cell r="U48">
            <v>0.01</v>
          </cell>
        </row>
        <row r="49">
          <cell r="D49" t="str">
            <v>Tayandenega Solar</v>
          </cell>
          <cell r="E49" t="str">
            <v>F</v>
          </cell>
          <cell r="F49" t="str">
            <v>St. Johnsville ‐ Inghams 115 kV</v>
          </cell>
          <cell r="G49">
            <v>44287</v>
          </cell>
          <cell r="H49" t="str">
            <v>N/A</v>
          </cell>
          <cell r="I49">
            <v>20</v>
          </cell>
          <cell r="J49" t="str">
            <v>Solar</v>
          </cell>
          <cell r="K49" t="str">
            <v>NM‐NG</v>
          </cell>
          <cell r="L49">
            <v>20</v>
          </cell>
          <cell r="M49">
            <v>20</v>
          </cell>
          <cell r="N49">
            <v>0.54</v>
          </cell>
          <cell r="O49">
            <v>0.98</v>
          </cell>
          <cell r="P49">
            <v>9.1999999999999993</v>
          </cell>
          <cell r="Q49">
            <v>0.40000000000000036</v>
          </cell>
          <cell r="S49" t="str">
            <v>Unit</v>
          </cell>
          <cell r="T49">
            <v>0</v>
          </cell>
          <cell r="U49">
            <v>0</v>
          </cell>
        </row>
        <row r="50">
          <cell r="D50" t="str">
            <v>Albany County 1</v>
          </cell>
          <cell r="E50" t="str">
            <v>F</v>
          </cell>
          <cell r="F50" t="str">
            <v>Long Lane ‐ Lafarge 115 kV</v>
          </cell>
          <cell r="G50">
            <v>43983</v>
          </cell>
          <cell r="H50" t="str">
            <v>N/A</v>
          </cell>
          <cell r="I50">
            <v>20</v>
          </cell>
          <cell r="J50" t="str">
            <v>Solar</v>
          </cell>
          <cell r="K50" t="str">
            <v>NM‐NG</v>
          </cell>
          <cell r="L50">
            <v>20</v>
          </cell>
          <cell r="M50">
            <v>20</v>
          </cell>
          <cell r="N50">
            <v>0.54</v>
          </cell>
          <cell r="O50">
            <v>0.98</v>
          </cell>
          <cell r="P50">
            <v>9.1999999999999993</v>
          </cell>
          <cell r="Q50">
            <v>0.40000000000000036</v>
          </cell>
          <cell r="S50" t="str">
            <v>Unit</v>
          </cell>
          <cell r="T50">
            <v>0.01</v>
          </cell>
          <cell r="U50">
            <v>0.01</v>
          </cell>
        </row>
        <row r="51">
          <cell r="D51" t="str">
            <v>Heritage Wind</v>
          </cell>
          <cell r="E51" t="str">
            <v>B</v>
          </cell>
          <cell r="F51" t="str">
            <v>Lockport ‐ Mortimer 115 kV</v>
          </cell>
          <cell r="G51">
            <v>44501</v>
          </cell>
          <cell r="H51">
            <v>200.1</v>
          </cell>
          <cell r="I51">
            <v>200.1</v>
          </cell>
          <cell r="J51" t="str">
            <v>Wind</v>
          </cell>
          <cell r="K51" t="str">
            <v>NM‐NG</v>
          </cell>
          <cell r="L51">
            <v>200.1</v>
          </cell>
          <cell r="M51">
            <v>200.1</v>
          </cell>
          <cell r="N51">
            <v>0.9</v>
          </cell>
          <cell r="O51">
            <v>0.62</v>
          </cell>
          <cell r="P51">
            <v>20.009999999999994</v>
          </cell>
          <cell r="Q51">
            <v>76.037999999999997</v>
          </cell>
          <cell r="S51" t="str">
            <v>Unit</v>
          </cell>
          <cell r="T51">
            <v>0.01</v>
          </cell>
          <cell r="U51">
            <v>0.01</v>
          </cell>
          <cell r="V51" t="str">
            <v/>
          </cell>
          <cell r="W51" t="str">
            <v/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</row>
        <row r="52">
          <cell r="D52" t="str">
            <v>Bluestone Wind</v>
          </cell>
          <cell r="E52" t="str">
            <v>E</v>
          </cell>
          <cell r="F52" t="str">
            <v>Afton ‐ Stilesville 115 kV</v>
          </cell>
          <cell r="G52">
            <v>44166</v>
          </cell>
          <cell r="H52">
            <v>124.2</v>
          </cell>
          <cell r="I52">
            <v>124.2</v>
          </cell>
          <cell r="J52" t="str">
            <v>Wind</v>
          </cell>
          <cell r="K52" t="str">
            <v>NYSEG</v>
          </cell>
          <cell r="L52">
            <v>124.2</v>
          </cell>
          <cell r="M52">
            <v>124.2</v>
          </cell>
          <cell r="N52">
            <v>0.9</v>
          </cell>
          <cell r="O52">
            <v>0.62</v>
          </cell>
          <cell r="P52">
            <v>12.419999999999998</v>
          </cell>
          <cell r="Q52">
            <v>47.196000000000005</v>
          </cell>
          <cell r="S52" t="str">
            <v>Unit</v>
          </cell>
          <cell r="T52">
            <v>0.01</v>
          </cell>
          <cell r="U52">
            <v>0.01</v>
          </cell>
          <cell r="V52" t="str">
            <v/>
          </cell>
          <cell r="W52" t="str">
            <v/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</row>
        <row r="53">
          <cell r="D53" t="str">
            <v>High Top (South Perry) Solar</v>
          </cell>
          <cell r="E53" t="str">
            <v>B</v>
          </cell>
          <cell r="F53" t="str">
            <v>South Perry 34.5 kV</v>
          </cell>
          <cell r="G53">
            <v>44501</v>
          </cell>
          <cell r="H53">
            <v>20</v>
          </cell>
          <cell r="I53">
            <v>20</v>
          </cell>
          <cell r="J53" t="str">
            <v>Solar</v>
          </cell>
          <cell r="K53" t="str">
            <v>NYSEG</v>
          </cell>
          <cell r="L53">
            <v>20</v>
          </cell>
          <cell r="M53">
            <v>20</v>
          </cell>
          <cell r="N53">
            <v>0.54</v>
          </cell>
          <cell r="O53">
            <v>0.98</v>
          </cell>
          <cell r="P53">
            <v>9.1999999999999993</v>
          </cell>
          <cell r="Q53">
            <v>0.40000000000000036</v>
          </cell>
          <cell r="S53" t="str">
            <v>Unit</v>
          </cell>
          <cell r="T53">
            <v>0.01</v>
          </cell>
          <cell r="U53">
            <v>0.01</v>
          </cell>
          <cell r="V53" t="str">
            <v/>
          </cell>
          <cell r="W53" t="str">
            <v/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</row>
        <row r="54">
          <cell r="D54" t="str">
            <v>NW Energy</v>
          </cell>
          <cell r="E54" t="str">
            <v>C</v>
          </cell>
          <cell r="F54" t="str">
            <v>Wethersfield Substation 230 kV</v>
          </cell>
          <cell r="G54">
            <v>44531</v>
          </cell>
          <cell r="H54">
            <v>60</v>
          </cell>
          <cell r="I54">
            <v>60</v>
          </cell>
          <cell r="J54" t="str">
            <v>ES</v>
          </cell>
          <cell r="K54" t="str">
            <v>NYSEG</v>
          </cell>
          <cell r="L54">
            <v>60</v>
          </cell>
          <cell r="M54">
            <v>60</v>
          </cell>
          <cell r="N54">
            <v>5.6899999999999999E-2</v>
          </cell>
          <cell r="O54">
            <v>5.6899999999999999E-2</v>
          </cell>
          <cell r="P54">
            <v>56.586000000000006</v>
          </cell>
          <cell r="Q54">
            <v>56.586000000000006</v>
          </cell>
          <cell r="S54" t="str">
            <v>Unit</v>
          </cell>
          <cell r="T54">
            <v>0.01</v>
          </cell>
          <cell r="U54">
            <v>0.01</v>
          </cell>
          <cell r="V54" t="str">
            <v/>
          </cell>
          <cell r="W54" t="str">
            <v/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</row>
        <row r="55">
          <cell r="D55" t="str">
            <v>SW Energy</v>
          </cell>
          <cell r="E55" t="str">
            <v>A</v>
          </cell>
          <cell r="F55" t="str">
            <v>Five Mile Rd Substation 115 kV</v>
          </cell>
          <cell r="G55">
            <v>44531</v>
          </cell>
          <cell r="H55">
            <v>100</v>
          </cell>
          <cell r="I55">
            <v>100</v>
          </cell>
          <cell r="J55" t="str">
            <v>ES</v>
          </cell>
          <cell r="K55" t="str">
            <v>NM‐NG</v>
          </cell>
          <cell r="L55">
            <v>100</v>
          </cell>
          <cell r="M55">
            <v>100</v>
          </cell>
          <cell r="N55">
            <v>5.6899999999999999E-2</v>
          </cell>
          <cell r="O55">
            <v>5.6899999999999999E-2</v>
          </cell>
          <cell r="P55">
            <v>94.31</v>
          </cell>
          <cell r="Q55">
            <v>94.31</v>
          </cell>
          <cell r="S55" t="str">
            <v>Unit</v>
          </cell>
          <cell r="T55">
            <v>0.01</v>
          </cell>
          <cell r="U55">
            <v>0.01</v>
          </cell>
          <cell r="V55" t="str">
            <v/>
          </cell>
          <cell r="W55" t="str">
            <v/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</row>
        <row r="56">
          <cell r="D56" t="str">
            <v>Alle Catt II Wind</v>
          </cell>
          <cell r="E56" t="str">
            <v>A</v>
          </cell>
          <cell r="F56" t="str">
            <v>East Stolle Rd ‐ Five Mile Rd 345 kV</v>
          </cell>
          <cell r="G56">
            <v>44531</v>
          </cell>
          <cell r="H56">
            <v>339.1</v>
          </cell>
          <cell r="I56">
            <v>339.1</v>
          </cell>
          <cell r="J56" t="str">
            <v>Wind</v>
          </cell>
          <cell r="K56" t="str">
            <v>NM‐NG</v>
          </cell>
          <cell r="L56">
            <v>339.1</v>
          </cell>
          <cell r="M56">
            <v>339.1</v>
          </cell>
          <cell r="N56">
            <v>0.9</v>
          </cell>
          <cell r="O56">
            <v>0.62</v>
          </cell>
          <cell r="P56">
            <v>33.909999999999997</v>
          </cell>
          <cell r="Q56">
            <v>128.858</v>
          </cell>
          <cell r="S56" t="str">
            <v>Unit</v>
          </cell>
          <cell r="T56">
            <v>0.01</v>
          </cell>
          <cell r="U56">
            <v>0.01</v>
          </cell>
          <cell r="V56" t="str">
            <v/>
          </cell>
          <cell r="W56" t="str">
            <v/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</row>
        <row r="57">
          <cell r="D57" t="str">
            <v>Albany County 2</v>
          </cell>
          <cell r="E57" t="str">
            <v>F</v>
          </cell>
          <cell r="F57" t="str">
            <v>Long Lane ‐ Lafarge 115 kV</v>
          </cell>
          <cell r="G57">
            <v>43983</v>
          </cell>
          <cell r="H57" t="str">
            <v>N/A</v>
          </cell>
          <cell r="I57">
            <v>20</v>
          </cell>
          <cell r="J57" t="str">
            <v>Solar</v>
          </cell>
          <cell r="K57" t="str">
            <v>NM‐NG</v>
          </cell>
          <cell r="L57">
            <v>20</v>
          </cell>
          <cell r="M57">
            <v>20</v>
          </cell>
          <cell r="N57">
            <v>0.54</v>
          </cell>
          <cell r="O57">
            <v>0.98</v>
          </cell>
          <cell r="P57">
            <v>9.1999999999999993</v>
          </cell>
          <cell r="Q57">
            <v>0.40000000000000036</v>
          </cell>
          <cell r="S57" t="str">
            <v>Unit</v>
          </cell>
          <cell r="T57">
            <v>0.01</v>
          </cell>
          <cell r="U57">
            <v>0.01</v>
          </cell>
        </row>
        <row r="58">
          <cell r="D58" t="str">
            <v>Watkins Glen Solar</v>
          </cell>
          <cell r="E58" t="str">
            <v>C</v>
          </cell>
          <cell r="F58" t="str">
            <v>Bath ‐ Montour Falls 115 kV</v>
          </cell>
          <cell r="G58">
            <v>44166</v>
          </cell>
          <cell r="H58">
            <v>50</v>
          </cell>
          <cell r="I58">
            <v>50</v>
          </cell>
          <cell r="J58" t="str">
            <v>Solar</v>
          </cell>
          <cell r="K58" t="str">
            <v>NYSEG</v>
          </cell>
          <cell r="L58">
            <v>50</v>
          </cell>
          <cell r="M58">
            <v>50</v>
          </cell>
          <cell r="N58">
            <v>0.54</v>
          </cell>
          <cell r="O58">
            <v>0.98</v>
          </cell>
          <cell r="P58">
            <v>23</v>
          </cell>
          <cell r="Q58">
            <v>1.0000000000000009</v>
          </cell>
          <cell r="S58" t="str">
            <v>Unit</v>
          </cell>
          <cell r="T58">
            <v>0.01</v>
          </cell>
          <cell r="U58">
            <v>0.01</v>
          </cell>
          <cell r="V58" t="str">
            <v/>
          </cell>
          <cell r="W58" t="str">
            <v/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</row>
        <row r="59">
          <cell r="D59" t="str">
            <v>High River Solar</v>
          </cell>
          <cell r="E59" t="str">
            <v>F</v>
          </cell>
          <cell r="F59" t="str">
            <v>Stoner ‐ Rotterdam 115 kV</v>
          </cell>
          <cell r="G59">
            <v>44136</v>
          </cell>
          <cell r="H59">
            <v>90</v>
          </cell>
          <cell r="I59">
            <v>90</v>
          </cell>
          <cell r="J59" t="str">
            <v>Solar</v>
          </cell>
          <cell r="K59" t="str">
            <v>NM‐NG</v>
          </cell>
          <cell r="L59">
            <v>90</v>
          </cell>
          <cell r="M59">
            <v>90</v>
          </cell>
          <cell r="N59">
            <v>0.54</v>
          </cell>
          <cell r="O59">
            <v>0.98</v>
          </cell>
          <cell r="P59">
            <v>41.4</v>
          </cell>
          <cell r="Q59">
            <v>1.8000000000000016</v>
          </cell>
          <cell r="S59" t="str">
            <v>Unit</v>
          </cell>
          <cell r="T59">
            <v>0.01</v>
          </cell>
          <cell r="U59">
            <v>0.01</v>
          </cell>
          <cell r="V59" t="str">
            <v/>
          </cell>
          <cell r="W59" t="str">
            <v/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</row>
        <row r="60">
          <cell r="D60" t="str">
            <v>East Point Solar</v>
          </cell>
          <cell r="E60" t="str">
            <v>F</v>
          </cell>
          <cell r="F60" t="str">
            <v>Sharon ‐ Marshville 69 kV</v>
          </cell>
          <cell r="G60">
            <v>44531</v>
          </cell>
          <cell r="H60">
            <v>50</v>
          </cell>
          <cell r="I60">
            <v>50</v>
          </cell>
          <cell r="J60" t="str">
            <v>Solar</v>
          </cell>
          <cell r="K60" t="str">
            <v>NM‐NG</v>
          </cell>
          <cell r="L60">
            <v>50</v>
          </cell>
          <cell r="M60">
            <v>50</v>
          </cell>
          <cell r="N60">
            <v>0.54</v>
          </cell>
          <cell r="O60">
            <v>0.98</v>
          </cell>
          <cell r="P60">
            <v>23</v>
          </cell>
          <cell r="Q60">
            <v>1.0000000000000009</v>
          </cell>
          <cell r="S60" t="str">
            <v>Unit</v>
          </cell>
          <cell r="T60">
            <v>0.01</v>
          </cell>
          <cell r="U60">
            <v>0.01</v>
          </cell>
          <cell r="V60" t="str">
            <v/>
          </cell>
          <cell r="W60" t="str">
            <v/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</row>
        <row r="61">
          <cell r="D61" t="str">
            <v>North Side Solar</v>
          </cell>
          <cell r="E61" t="str">
            <v>D</v>
          </cell>
          <cell r="F61" t="str">
            <v>Massena ‐ Moses 230 kV</v>
          </cell>
          <cell r="G61">
            <v>44866</v>
          </cell>
          <cell r="H61">
            <v>180</v>
          </cell>
          <cell r="I61">
            <v>180</v>
          </cell>
          <cell r="J61" t="str">
            <v>Solar</v>
          </cell>
          <cell r="K61" t="str">
            <v>NYPA</v>
          </cell>
          <cell r="L61">
            <v>180</v>
          </cell>
          <cell r="M61">
            <v>180</v>
          </cell>
          <cell r="N61">
            <v>0.54</v>
          </cell>
          <cell r="O61">
            <v>0.98</v>
          </cell>
          <cell r="P61">
            <v>82.8</v>
          </cell>
          <cell r="Q61">
            <v>3.6000000000000032</v>
          </cell>
          <cell r="S61" t="str">
            <v>Unit</v>
          </cell>
          <cell r="T61">
            <v>0.01</v>
          </cell>
          <cell r="U61">
            <v>0.01</v>
          </cell>
          <cell r="V61" t="str">
            <v/>
          </cell>
          <cell r="W61" t="str">
            <v/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</row>
        <row r="62">
          <cell r="D62" t="str">
            <v>Silver Lake Solar</v>
          </cell>
          <cell r="E62" t="str">
            <v>B</v>
          </cell>
          <cell r="F62" t="str">
            <v>South Perry 34.5 kV</v>
          </cell>
          <cell r="G62">
            <v>44501</v>
          </cell>
          <cell r="H62">
            <v>24.9</v>
          </cell>
          <cell r="I62">
            <v>24.9</v>
          </cell>
          <cell r="J62" t="str">
            <v>Solar</v>
          </cell>
          <cell r="K62" t="str">
            <v>NYSEG</v>
          </cell>
          <cell r="L62">
            <v>24.9</v>
          </cell>
          <cell r="M62">
            <v>24.9</v>
          </cell>
          <cell r="N62">
            <v>0.54</v>
          </cell>
          <cell r="O62">
            <v>0.98</v>
          </cell>
          <cell r="P62">
            <v>11.453999999999999</v>
          </cell>
          <cell r="Q62">
            <v>0.49800000000000039</v>
          </cell>
          <cell r="S62" t="str">
            <v>Unit</v>
          </cell>
          <cell r="T62">
            <v>0.01</v>
          </cell>
          <cell r="U62">
            <v>0.01</v>
          </cell>
          <cell r="V62" t="str">
            <v/>
          </cell>
          <cell r="W62" t="str">
            <v/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</row>
        <row r="63">
          <cell r="D63" t="str">
            <v>Pattersonville</v>
          </cell>
          <cell r="E63" t="str">
            <v>F</v>
          </cell>
          <cell r="F63" t="str">
            <v>Rotterdam ‐ Meco 115 kV</v>
          </cell>
          <cell r="G63">
            <v>44105</v>
          </cell>
          <cell r="H63" t="str">
            <v>N/A</v>
          </cell>
          <cell r="I63">
            <v>20</v>
          </cell>
          <cell r="J63" t="str">
            <v>Solar</v>
          </cell>
          <cell r="K63" t="str">
            <v>NM‐NG</v>
          </cell>
          <cell r="L63">
            <v>20</v>
          </cell>
          <cell r="M63">
            <v>20</v>
          </cell>
          <cell r="N63">
            <v>0.54</v>
          </cell>
          <cell r="O63">
            <v>0.98</v>
          </cell>
          <cell r="P63">
            <v>9.1999999999999993</v>
          </cell>
          <cell r="Q63">
            <v>0.40000000000000036</v>
          </cell>
          <cell r="S63" t="str">
            <v>Unit</v>
          </cell>
          <cell r="T63">
            <v>0.01</v>
          </cell>
          <cell r="U63">
            <v>0.01</v>
          </cell>
        </row>
        <row r="64">
          <cell r="D64" t="str">
            <v>Columbia County 1</v>
          </cell>
          <cell r="E64" t="str">
            <v>F</v>
          </cell>
          <cell r="F64" t="str">
            <v>Craryville 115 kV</v>
          </cell>
          <cell r="G64">
            <v>44470</v>
          </cell>
          <cell r="H64">
            <v>60</v>
          </cell>
          <cell r="I64">
            <v>60</v>
          </cell>
          <cell r="J64" t="str">
            <v>Solar</v>
          </cell>
          <cell r="K64" t="str">
            <v>NYSEG</v>
          </cell>
          <cell r="L64">
            <v>60</v>
          </cell>
          <cell r="M64">
            <v>60</v>
          </cell>
          <cell r="N64">
            <v>0.54</v>
          </cell>
          <cell r="O64">
            <v>0.98</v>
          </cell>
          <cell r="P64">
            <v>27.599999999999998</v>
          </cell>
          <cell r="Q64">
            <v>1.2000000000000011</v>
          </cell>
          <cell r="S64" t="str">
            <v>Unit</v>
          </cell>
          <cell r="T64">
            <v>0.01</v>
          </cell>
          <cell r="U64">
            <v>0.01</v>
          </cell>
          <cell r="V64" t="str">
            <v/>
          </cell>
          <cell r="W64" t="str">
            <v/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</row>
        <row r="65">
          <cell r="D65" t="str">
            <v>Calverton Solar Energy Center</v>
          </cell>
          <cell r="E65" t="str">
            <v>K</v>
          </cell>
          <cell r="F65" t="str">
            <v>Edwards Substation 138 kV</v>
          </cell>
          <cell r="G65">
            <v>44166</v>
          </cell>
          <cell r="H65">
            <v>22.9</v>
          </cell>
          <cell r="I65">
            <v>22.9</v>
          </cell>
          <cell r="J65" t="str">
            <v>Solar</v>
          </cell>
          <cell r="K65" t="str">
            <v>LIPA</v>
          </cell>
          <cell r="L65">
            <v>22.9</v>
          </cell>
          <cell r="M65">
            <v>22.9</v>
          </cell>
          <cell r="N65">
            <v>0.54</v>
          </cell>
          <cell r="O65">
            <v>0.98</v>
          </cell>
          <cell r="P65">
            <v>10.533999999999999</v>
          </cell>
          <cell r="Q65">
            <v>0.45800000000000035</v>
          </cell>
          <cell r="S65" t="str">
            <v>Unit</v>
          </cell>
          <cell r="T65">
            <v>0.01</v>
          </cell>
          <cell r="U65">
            <v>0.01</v>
          </cell>
          <cell r="V65" t="str">
            <v/>
          </cell>
          <cell r="W65" t="str">
            <v/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</row>
        <row r="66">
          <cell r="D66" t="str">
            <v>Grissom Solar</v>
          </cell>
          <cell r="E66" t="str">
            <v>F</v>
          </cell>
          <cell r="F66" t="str">
            <v>Ephratah ‐ Florida 115 kV</v>
          </cell>
          <cell r="G66">
            <v>44166</v>
          </cell>
          <cell r="H66" t="str">
            <v>N/A</v>
          </cell>
          <cell r="I66">
            <v>20</v>
          </cell>
          <cell r="J66" t="str">
            <v>Solar</v>
          </cell>
          <cell r="K66" t="str">
            <v>NM‐NG</v>
          </cell>
          <cell r="L66">
            <v>20</v>
          </cell>
          <cell r="M66">
            <v>20</v>
          </cell>
          <cell r="N66">
            <v>0.54</v>
          </cell>
          <cell r="O66">
            <v>0.98</v>
          </cell>
          <cell r="P66">
            <v>9.1999999999999993</v>
          </cell>
          <cell r="Q66">
            <v>0.40000000000000036</v>
          </cell>
          <cell r="S66" t="str">
            <v>Unit</v>
          </cell>
          <cell r="T66">
            <v>0.01</v>
          </cell>
          <cell r="U66">
            <v>0.01</v>
          </cell>
        </row>
        <row r="67">
          <cell r="D67" t="str">
            <v>Bear Ridge Solar</v>
          </cell>
          <cell r="E67" t="str">
            <v>A</v>
          </cell>
          <cell r="F67" t="str">
            <v>Mountain‐Lockport 115 kV (Lines 103 and 104)</v>
          </cell>
          <cell r="G67">
            <v>44896</v>
          </cell>
          <cell r="H67">
            <v>100</v>
          </cell>
          <cell r="I67">
            <v>100</v>
          </cell>
          <cell r="J67" t="str">
            <v>Solar</v>
          </cell>
          <cell r="K67" t="str">
            <v>NM‐NG</v>
          </cell>
          <cell r="L67">
            <v>100</v>
          </cell>
          <cell r="M67">
            <v>100</v>
          </cell>
          <cell r="N67">
            <v>0.54</v>
          </cell>
          <cell r="O67">
            <v>0.98</v>
          </cell>
          <cell r="P67">
            <v>46</v>
          </cell>
          <cell r="Q67">
            <v>2.0000000000000018</v>
          </cell>
          <cell r="S67" t="str">
            <v>Unit</v>
          </cell>
          <cell r="T67">
            <v>0.01</v>
          </cell>
          <cell r="U67">
            <v>0.01</v>
          </cell>
          <cell r="V67" t="str">
            <v/>
          </cell>
          <cell r="W67" t="str">
            <v/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</row>
        <row r="68">
          <cell r="D68" t="str">
            <v>High Bridge Wind</v>
          </cell>
          <cell r="E68" t="str">
            <v>E</v>
          </cell>
          <cell r="F68" t="str">
            <v>E. Norwich ‐ Jennison 115 kV</v>
          </cell>
          <cell r="G68">
            <v>44501</v>
          </cell>
          <cell r="H68">
            <v>100.8</v>
          </cell>
          <cell r="I68">
            <v>100.8</v>
          </cell>
          <cell r="J68" t="str">
            <v>Wind</v>
          </cell>
          <cell r="K68" t="str">
            <v>NYSEG</v>
          </cell>
          <cell r="L68">
            <v>100.8</v>
          </cell>
          <cell r="M68">
            <v>100.8</v>
          </cell>
          <cell r="N68">
            <v>0.9</v>
          </cell>
          <cell r="O68">
            <v>0.62</v>
          </cell>
          <cell r="P68">
            <v>10.079999999999998</v>
          </cell>
          <cell r="Q68">
            <v>38.304000000000002</v>
          </cell>
          <cell r="S68" t="str">
            <v>Unit</v>
          </cell>
          <cell r="T68">
            <v>0.01</v>
          </cell>
          <cell r="U68">
            <v>0.01</v>
          </cell>
          <cell r="V68" t="str">
            <v/>
          </cell>
          <cell r="W68" t="str">
            <v/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</row>
        <row r="69">
          <cell r="D69" t="str">
            <v>Cortland Energy Center</v>
          </cell>
          <cell r="E69" t="str">
            <v>C</v>
          </cell>
          <cell r="F69" t="str">
            <v>Cortland‐SUNY Cortland  115 kV</v>
          </cell>
          <cell r="G69">
            <v>44866</v>
          </cell>
          <cell r="H69">
            <v>50</v>
          </cell>
          <cell r="I69">
            <v>50</v>
          </cell>
          <cell r="J69" t="str">
            <v>Solar</v>
          </cell>
          <cell r="K69" t="str">
            <v>NM‐NG</v>
          </cell>
          <cell r="L69">
            <v>50</v>
          </cell>
          <cell r="M69">
            <v>50</v>
          </cell>
          <cell r="N69">
            <v>0.54</v>
          </cell>
          <cell r="O69">
            <v>0.98</v>
          </cell>
          <cell r="P69">
            <v>23</v>
          </cell>
          <cell r="Q69">
            <v>1.0000000000000009</v>
          </cell>
          <cell r="S69" t="str">
            <v>Unit</v>
          </cell>
          <cell r="T69">
            <v>0.01</v>
          </cell>
          <cell r="U69">
            <v>0.01</v>
          </cell>
          <cell r="V69" t="str">
            <v/>
          </cell>
          <cell r="W69" t="str">
            <v/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</row>
        <row r="70">
          <cell r="D70" t="str">
            <v>North Light Energy Center</v>
          </cell>
          <cell r="E70" t="str">
            <v>C</v>
          </cell>
          <cell r="F70" t="str">
            <v>Border City ‐ Station 168 115 kV</v>
          </cell>
          <cell r="G70">
            <v>44866</v>
          </cell>
          <cell r="H70">
            <v>80</v>
          </cell>
          <cell r="I70">
            <v>80</v>
          </cell>
          <cell r="J70" t="str">
            <v>Solar</v>
          </cell>
          <cell r="K70" t="str">
            <v>NYSEG</v>
          </cell>
          <cell r="L70">
            <v>80</v>
          </cell>
          <cell r="M70">
            <v>80</v>
          </cell>
          <cell r="N70">
            <v>0.54</v>
          </cell>
          <cell r="O70">
            <v>0.98</v>
          </cell>
          <cell r="P70">
            <v>36.799999999999997</v>
          </cell>
          <cell r="Q70">
            <v>1.6000000000000014</v>
          </cell>
          <cell r="S70" t="str">
            <v>Unit</v>
          </cell>
          <cell r="T70">
            <v>0.01</v>
          </cell>
          <cell r="U70">
            <v>0.01</v>
          </cell>
          <cell r="V70" t="str">
            <v/>
          </cell>
          <cell r="W70" t="str">
            <v/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</row>
        <row r="71">
          <cell r="D71" t="str">
            <v>Excelsior Energy Center</v>
          </cell>
          <cell r="E71" t="str">
            <v>A</v>
          </cell>
          <cell r="F71" t="str">
            <v>N. Rochester‐Dysinger 345 kV</v>
          </cell>
          <cell r="G71">
            <v>44866</v>
          </cell>
          <cell r="H71">
            <v>280</v>
          </cell>
          <cell r="I71">
            <v>280</v>
          </cell>
          <cell r="J71" t="str">
            <v>Solar</v>
          </cell>
          <cell r="K71" t="str">
            <v>NYPA</v>
          </cell>
          <cell r="L71">
            <v>280</v>
          </cell>
          <cell r="M71">
            <v>280</v>
          </cell>
          <cell r="N71">
            <v>0.54</v>
          </cell>
          <cell r="O71">
            <v>0.98</v>
          </cell>
          <cell r="P71">
            <v>128.79999999999998</v>
          </cell>
          <cell r="Q71">
            <v>5.600000000000005</v>
          </cell>
          <cell r="S71" t="str">
            <v>Unit</v>
          </cell>
          <cell r="T71">
            <v>0.01</v>
          </cell>
          <cell r="U71">
            <v>0.01</v>
          </cell>
          <cell r="V71" t="str">
            <v/>
          </cell>
          <cell r="W71" t="str">
            <v/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</row>
        <row r="72">
          <cell r="D72" t="str">
            <v>Easton Solar I</v>
          </cell>
          <cell r="E72" t="str">
            <v>F</v>
          </cell>
          <cell r="F72" t="str">
            <v>Mohican ‐ Luther Forest 115 kV</v>
          </cell>
          <cell r="G72">
            <v>44256</v>
          </cell>
          <cell r="H72" t="str">
            <v>N/A</v>
          </cell>
          <cell r="I72">
            <v>20</v>
          </cell>
          <cell r="J72" t="str">
            <v>Solar</v>
          </cell>
          <cell r="K72" t="str">
            <v>NM‐NG</v>
          </cell>
          <cell r="L72">
            <v>20</v>
          </cell>
          <cell r="M72">
            <v>20</v>
          </cell>
          <cell r="N72">
            <v>0.54</v>
          </cell>
          <cell r="O72">
            <v>0.98</v>
          </cell>
          <cell r="P72">
            <v>9.1999999999999993</v>
          </cell>
          <cell r="Q72">
            <v>0.40000000000000036</v>
          </cell>
          <cell r="S72" t="str">
            <v>Unit</v>
          </cell>
          <cell r="T72">
            <v>0.01</v>
          </cell>
          <cell r="U72">
            <v>0.01</v>
          </cell>
        </row>
        <row r="73">
          <cell r="D73" t="str">
            <v>Easton Solar II</v>
          </cell>
          <cell r="E73" t="str">
            <v>F</v>
          </cell>
          <cell r="F73" t="str">
            <v>Battenkill ‐ Eastover 115 kV</v>
          </cell>
          <cell r="G73">
            <v>44256</v>
          </cell>
          <cell r="H73" t="str">
            <v>N/A</v>
          </cell>
          <cell r="I73">
            <v>20</v>
          </cell>
          <cell r="J73" t="str">
            <v>Solar</v>
          </cell>
          <cell r="K73" t="str">
            <v>NM‐NG</v>
          </cell>
          <cell r="L73">
            <v>20</v>
          </cell>
          <cell r="M73">
            <v>20</v>
          </cell>
          <cell r="N73">
            <v>0.54</v>
          </cell>
          <cell r="O73">
            <v>0.98</v>
          </cell>
          <cell r="P73">
            <v>9.1999999999999993</v>
          </cell>
          <cell r="Q73">
            <v>0.40000000000000036</v>
          </cell>
          <cell r="S73" t="str">
            <v>Unit</v>
          </cell>
          <cell r="T73">
            <v>0.01</v>
          </cell>
          <cell r="U73">
            <v>0.01</v>
          </cell>
        </row>
        <row r="74">
          <cell r="D74" t="str">
            <v>ELP Ticonderoga Solar</v>
          </cell>
          <cell r="E74" t="str">
            <v>F</v>
          </cell>
          <cell r="F74" t="str">
            <v>Ticonderoga 115 kV ‐ Republic Line 2</v>
          </cell>
          <cell r="G74">
            <v>44317</v>
          </cell>
          <cell r="H74" t="str">
            <v>N/A</v>
          </cell>
          <cell r="I74">
            <v>20</v>
          </cell>
          <cell r="J74" t="str">
            <v>Solar</v>
          </cell>
          <cell r="K74" t="str">
            <v>NM‐NG</v>
          </cell>
          <cell r="L74">
            <v>20</v>
          </cell>
          <cell r="M74">
            <v>20</v>
          </cell>
          <cell r="N74">
            <v>0.54</v>
          </cell>
          <cell r="O74">
            <v>0.98</v>
          </cell>
          <cell r="P74">
            <v>9.1999999999999993</v>
          </cell>
          <cell r="Q74">
            <v>0.40000000000000036</v>
          </cell>
          <cell r="S74" t="str">
            <v>Unit</v>
          </cell>
          <cell r="T74">
            <v>0.01</v>
          </cell>
          <cell r="U74">
            <v>0.01</v>
          </cell>
        </row>
        <row r="75">
          <cell r="D75" t="str">
            <v>ELP Stillwater Solar</v>
          </cell>
          <cell r="E75" t="str">
            <v>F</v>
          </cell>
          <cell r="F75" t="str">
            <v>Luther Forest ‐ Mohican 115 kV</v>
          </cell>
          <cell r="G75">
            <v>44044</v>
          </cell>
          <cell r="H75" t="str">
            <v>N/A</v>
          </cell>
          <cell r="I75">
            <v>20</v>
          </cell>
          <cell r="J75" t="str">
            <v>Solar</v>
          </cell>
          <cell r="K75" t="str">
            <v>NM‐NG</v>
          </cell>
          <cell r="L75">
            <v>20</v>
          </cell>
          <cell r="M75">
            <v>20</v>
          </cell>
          <cell r="N75">
            <v>0.54</v>
          </cell>
          <cell r="O75">
            <v>0.98</v>
          </cell>
          <cell r="P75">
            <v>9.1999999999999993</v>
          </cell>
          <cell r="Q75">
            <v>0.40000000000000036</v>
          </cell>
          <cell r="S75" t="str">
            <v>Unit</v>
          </cell>
          <cell r="T75">
            <v>0.01</v>
          </cell>
          <cell r="U75">
            <v>0.01</v>
          </cell>
        </row>
        <row r="76">
          <cell r="D76" t="str">
            <v>Grissom II Solar</v>
          </cell>
          <cell r="E76" t="str">
            <v>F</v>
          </cell>
          <cell r="F76" t="str">
            <v>Market Hill ‐ Johnstown 69 kV</v>
          </cell>
          <cell r="G76">
            <v>44166</v>
          </cell>
          <cell r="H76" t="str">
            <v>N/A</v>
          </cell>
          <cell r="I76">
            <v>20</v>
          </cell>
          <cell r="J76" t="str">
            <v>Solar</v>
          </cell>
          <cell r="K76" t="str">
            <v>NM‐NG</v>
          </cell>
          <cell r="L76">
            <v>20</v>
          </cell>
          <cell r="M76">
            <v>20</v>
          </cell>
          <cell r="N76">
            <v>0.54</v>
          </cell>
          <cell r="O76">
            <v>0.98</v>
          </cell>
          <cell r="P76">
            <v>9.1999999999999993</v>
          </cell>
          <cell r="Q76">
            <v>0.40000000000000036</v>
          </cell>
          <cell r="S76" t="str">
            <v>Unit</v>
          </cell>
          <cell r="T76">
            <v>0.01</v>
          </cell>
          <cell r="U76">
            <v>0.01</v>
          </cell>
        </row>
        <row r="77">
          <cell r="D77" t="str">
            <v>KCE NY 6</v>
          </cell>
          <cell r="E77" t="str">
            <v>A</v>
          </cell>
          <cell r="F77" t="str">
            <v>Gardenville ‐ Bethlehem Steel Wind 115kV</v>
          </cell>
          <cell r="G77">
            <v>44105</v>
          </cell>
          <cell r="H77" t="str">
            <v>N/A</v>
          </cell>
          <cell r="I77">
            <v>20</v>
          </cell>
          <cell r="J77" t="str">
            <v>ES</v>
          </cell>
          <cell r="K77" t="str">
            <v>NM‐NG</v>
          </cell>
          <cell r="L77">
            <v>20</v>
          </cell>
          <cell r="M77">
            <v>20</v>
          </cell>
          <cell r="N77">
            <v>5.6899999999999999E-2</v>
          </cell>
          <cell r="O77">
            <v>5.6899999999999999E-2</v>
          </cell>
          <cell r="P77">
            <v>18.862000000000002</v>
          </cell>
          <cell r="Q77">
            <v>18.862000000000002</v>
          </cell>
          <cell r="S77" t="str">
            <v>Unit</v>
          </cell>
          <cell r="T77">
            <v>0.01</v>
          </cell>
          <cell r="U77">
            <v>0.01</v>
          </cell>
        </row>
        <row r="78">
          <cell r="D78" t="str">
            <v>Janis Solar</v>
          </cell>
          <cell r="E78" t="str">
            <v>C</v>
          </cell>
          <cell r="F78" t="str">
            <v>Willet 34.5kV</v>
          </cell>
          <cell r="G78">
            <v>44256</v>
          </cell>
          <cell r="H78" t="str">
            <v>N/A</v>
          </cell>
          <cell r="I78">
            <v>20</v>
          </cell>
          <cell r="J78" t="str">
            <v>Solar</v>
          </cell>
          <cell r="K78" t="str">
            <v>NYSEG</v>
          </cell>
          <cell r="L78">
            <v>20</v>
          </cell>
          <cell r="M78">
            <v>20</v>
          </cell>
          <cell r="N78">
            <v>0.54</v>
          </cell>
          <cell r="O78">
            <v>0.98</v>
          </cell>
          <cell r="P78">
            <v>9.1999999999999993</v>
          </cell>
          <cell r="Q78">
            <v>0.40000000000000036</v>
          </cell>
          <cell r="S78" t="str">
            <v>Unit</v>
          </cell>
          <cell r="T78">
            <v>0.01</v>
          </cell>
          <cell r="U78">
            <v>0.01</v>
          </cell>
        </row>
        <row r="79">
          <cell r="D79" t="str">
            <v>Puckett Solar</v>
          </cell>
          <cell r="E79" t="str">
            <v>E</v>
          </cell>
          <cell r="F79" t="str">
            <v>Chenango Forks Substation 34.5 kV</v>
          </cell>
          <cell r="G79">
            <v>43922</v>
          </cell>
          <cell r="H79" t="str">
            <v>N/A</v>
          </cell>
          <cell r="I79">
            <v>20</v>
          </cell>
          <cell r="J79" t="str">
            <v>Solar</v>
          </cell>
          <cell r="K79" t="str">
            <v>NYSEG</v>
          </cell>
          <cell r="L79">
            <v>20</v>
          </cell>
          <cell r="M79">
            <v>20</v>
          </cell>
          <cell r="N79">
            <v>0.54</v>
          </cell>
          <cell r="O79">
            <v>0.98</v>
          </cell>
          <cell r="P79">
            <v>9.1999999999999993</v>
          </cell>
          <cell r="Q79">
            <v>0.40000000000000036</v>
          </cell>
          <cell r="S79" t="str">
            <v>Unit</v>
          </cell>
          <cell r="T79">
            <v>0.01</v>
          </cell>
          <cell r="U79">
            <v>0.01</v>
          </cell>
        </row>
        <row r="80">
          <cell r="D80" t="str">
            <v>KCE NY 10</v>
          </cell>
          <cell r="E80" t="str">
            <v>A</v>
          </cell>
          <cell r="F80" t="str">
            <v>Erie Substation 34.5 kV</v>
          </cell>
          <cell r="G80">
            <v>44075</v>
          </cell>
          <cell r="H80" t="str">
            <v>N/A</v>
          </cell>
          <cell r="I80">
            <v>20</v>
          </cell>
          <cell r="J80" t="str">
            <v>ES</v>
          </cell>
          <cell r="K80" t="str">
            <v>NYSEG</v>
          </cell>
          <cell r="L80">
            <v>20</v>
          </cell>
          <cell r="M80">
            <v>20</v>
          </cell>
          <cell r="N80">
            <v>5.6899999999999999E-2</v>
          </cell>
          <cell r="O80">
            <v>5.6899999999999999E-2</v>
          </cell>
          <cell r="P80">
            <v>18.862000000000002</v>
          </cell>
          <cell r="Q80">
            <v>18.862000000000002</v>
          </cell>
          <cell r="S80" t="str">
            <v>Unit</v>
          </cell>
          <cell r="T80">
            <v>0.01</v>
          </cell>
          <cell r="U80">
            <v>0.01</v>
          </cell>
        </row>
        <row r="81">
          <cell r="D81" t="str">
            <v>Dahowa Hydroelectric</v>
          </cell>
          <cell r="E81" t="str">
            <v>F</v>
          </cell>
          <cell r="F81" t="str">
            <v>Cement Mountain  34.5 kV</v>
          </cell>
          <cell r="G81" t="str">
            <v>I/S</v>
          </cell>
          <cell r="H81" t="str">
            <v>N/A</v>
          </cell>
          <cell r="I81">
            <v>10.5</v>
          </cell>
          <cell r="J81" t="str">
            <v>Hydro</v>
          </cell>
          <cell r="K81" t="str">
            <v>NM‐NG</v>
          </cell>
          <cell r="L81">
            <v>10.5</v>
          </cell>
          <cell r="M81">
            <v>10.5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S81" t="str">
            <v>Unit</v>
          </cell>
          <cell r="T81">
            <v>0.01</v>
          </cell>
          <cell r="U81">
            <v>0.01</v>
          </cell>
        </row>
        <row r="82">
          <cell r="D82" t="str">
            <v>Fulton County Landfill</v>
          </cell>
          <cell r="E82" t="str">
            <v>F</v>
          </cell>
          <cell r="F82" t="str">
            <v>Ephratan ‐ Amsterdam 69 kV</v>
          </cell>
          <cell r="G82" t="str">
            <v>I/S</v>
          </cell>
          <cell r="H82" t="str">
            <v>N/A</v>
          </cell>
          <cell r="I82">
            <v>3.2</v>
          </cell>
          <cell r="J82" t="str">
            <v>Methane</v>
          </cell>
          <cell r="K82" t="str">
            <v>NM‐NG</v>
          </cell>
          <cell r="L82">
            <v>3.2</v>
          </cell>
          <cell r="M82">
            <v>3.2</v>
          </cell>
          <cell r="N82" t="e">
            <v>#N/A</v>
          </cell>
          <cell r="O82" t="e">
            <v>#N/A</v>
          </cell>
          <cell r="P82" t="e">
            <v>#N/A</v>
          </cell>
          <cell r="Q82" t="e">
            <v>#N/A</v>
          </cell>
          <cell r="S82" t="str">
            <v>Unit</v>
          </cell>
          <cell r="T82">
            <v>0.01</v>
          </cell>
          <cell r="U82">
            <v>0.01</v>
          </cell>
        </row>
        <row r="83">
          <cell r="D83" t="str">
            <v>Ontario Landfill</v>
          </cell>
          <cell r="E83" t="str">
            <v>B</v>
          </cell>
          <cell r="F83" t="str">
            <v>Haley – Hal 34.5 kV</v>
          </cell>
          <cell r="G83" t="str">
            <v>I/S</v>
          </cell>
          <cell r="H83" t="str">
            <v>N/A</v>
          </cell>
          <cell r="I83">
            <v>3.6</v>
          </cell>
          <cell r="J83" t="str">
            <v>Methane</v>
          </cell>
          <cell r="K83" t="str">
            <v>NYSEG</v>
          </cell>
          <cell r="L83">
            <v>3.6</v>
          </cell>
          <cell r="M83">
            <v>3.6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S83" t="str">
            <v>Unit</v>
          </cell>
          <cell r="T83">
            <v>0.01</v>
          </cell>
          <cell r="U83">
            <v>0.01</v>
          </cell>
        </row>
      </sheetData>
      <sheetData sheetId="25" refreshError="1"/>
      <sheetData sheetId="26">
        <row r="2">
          <cell r="T2">
            <v>158.28260372341126</v>
          </cell>
          <cell r="V2">
            <v>132.91346533447518</v>
          </cell>
          <cell r="AB2">
            <v>5.8</v>
          </cell>
          <cell r="AC2">
            <v>5.8</v>
          </cell>
        </row>
        <row r="3">
          <cell r="AB3">
            <v>45.4</v>
          </cell>
          <cell r="AC3">
            <v>45.4</v>
          </cell>
        </row>
        <row r="7">
          <cell r="A7" t="str">
            <v>RANK</v>
          </cell>
          <cell r="B7" t="str">
            <v>QUEUE POS.</v>
          </cell>
          <cell r="C7" t="str">
            <v>PROJECT</v>
          </cell>
          <cell r="D7" t="str">
            <v>ZONE</v>
          </cell>
          <cell r="E7" t="str">
            <v>Point of Interconnection</v>
          </cell>
          <cell r="F7" t="str">
            <v>Proposed I/S Date</v>
          </cell>
          <cell r="G7" t="str">
            <v>Requested Summer ERIS MW</v>
          </cell>
          <cell r="H7" t="str">
            <v>Requested Summer CRIS MW</v>
          </cell>
          <cell r="I7" t="str">
            <v>UNIT TYPE</v>
          </cell>
          <cell r="J7" t="str">
            <v>CTO</v>
          </cell>
          <cell r="K7" t="str">
            <v>Summer ICAP, MW</v>
          </cell>
          <cell r="L7" t="str">
            <v>Winter ICAP, MW</v>
          </cell>
          <cell r="M7" t="str">
            <v>Summer EFORd</v>
          </cell>
          <cell r="N7" t="str">
            <v>Winter EFORd</v>
          </cell>
          <cell r="O7" t="str">
            <v>Summer UCAP, MW</v>
          </cell>
          <cell r="P7" t="str">
            <v>Winter UCAP, MW</v>
          </cell>
          <cell r="Q7" t="str">
            <v>Unit CONE ($/kW-y ICAP)</v>
          </cell>
          <cell r="R7" t="str">
            <v>Unit CONE ($/kW-y UCAP)</v>
          </cell>
          <cell r="S7" t="str">
            <v>Summer UCAP, MW ADDED</v>
          </cell>
          <cell r="T7" t="str">
            <v>Winter UCAP, MW ADDED</v>
          </cell>
          <cell r="U7" t="str">
            <v>Summer UCAP, MW ADDED</v>
          </cell>
          <cell r="V7" t="str">
            <v>Winter UCAP, MW ADDED</v>
          </cell>
          <cell r="W7" t="str">
            <v>Summer UCAP, MW REMOVED</v>
          </cell>
          <cell r="X7" t="str">
            <v>Winter UCAP, MW REMOVED</v>
          </cell>
          <cell r="Y7" t="str">
            <v>Summer UCAP, MW REMOVED</v>
          </cell>
          <cell r="Z7" t="str">
            <v>Winter UCAP, MW REMOVED</v>
          </cell>
        </row>
        <row r="8">
          <cell r="A8">
            <v>1</v>
          </cell>
          <cell r="C8" t="str">
            <v>King's Plaza</v>
          </cell>
          <cell r="D8" t="str">
            <v>J</v>
          </cell>
          <cell r="H8">
            <v>6</v>
          </cell>
          <cell r="K8">
            <v>6</v>
          </cell>
          <cell r="L8">
            <v>6</v>
          </cell>
          <cell r="M8">
            <v>2.7184563589769395E-2</v>
          </cell>
          <cell r="N8">
            <v>2.7184563589769395E-2</v>
          </cell>
          <cell r="O8">
            <v>5.8</v>
          </cell>
          <cell r="P8">
            <v>5.8</v>
          </cell>
          <cell r="Q8">
            <v>137.30000000000001</v>
          </cell>
          <cell r="R8">
            <v>141.13674070247936</v>
          </cell>
          <cell r="S8">
            <v>5.8</v>
          </cell>
          <cell r="T8">
            <v>5.8</v>
          </cell>
          <cell r="U8">
            <v>5.8</v>
          </cell>
          <cell r="V8">
            <v>5.8</v>
          </cell>
        </row>
        <row r="9">
          <cell r="A9">
            <v>2</v>
          </cell>
          <cell r="C9" t="str">
            <v>Stillwell</v>
          </cell>
          <cell r="D9" t="str">
            <v>J</v>
          </cell>
          <cell r="H9">
            <v>9</v>
          </cell>
          <cell r="K9">
            <v>9</v>
          </cell>
          <cell r="L9">
            <v>9</v>
          </cell>
          <cell r="M9">
            <v>5.6903936365490515E-2</v>
          </cell>
          <cell r="N9">
            <v>5.6903936365490515E-2</v>
          </cell>
          <cell r="O9">
            <v>8.5</v>
          </cell>
          <cell r="P9">
            <v>8.5</v>
          </cell>
          <cell r="Q9">
            <v>277.20999999999998</v>
          </cell>
          <cell r="R9">
            <v>293.93612240484424</v>
          </cell>
          <cell r="S9">
            <v>39.6</v>
          </cell>
          <cell r="T9">
            <v>39.6</v>
          </cell>
          <cell r="U9">
            <v>669.30000000000007</v>
          </cell>
          <cell r="V9">
            <v>673.40000000000009</v>
          </cell>
          <cell r="W9">
            <v>0</v>
          </cell>
          <cell r="X9">
            <v>0</v>
          </cell>
          <cell r="Y9">
            <v>-493.7</v>
          </cell>
          <cell r="Z9">
            <v>-498.9</v>
          </cell>
        </row>
        <row r="10">
          <cell r="A10">
            <v>2</v>
          </cell>
          <cell r="C10" t="str">
            <v>Groundvault</v>
          </cell>
          <cell r="D10" t="str">
            <v>J</v>
          </cell>
          <cell r="H10">
            <v>11.25</v>
          </cell>
          <cell r="K10">
            <v>11.25</v>
          </cell>
          <cell r="L10">
            <v>11.25</v>
          </cell>
          <cell r="M10">
            <v>5.6903709203820596E-2</v>
          </cell>
          <cell r="N10">
            <v>5.6903709203820596E-2</v>
          </cell>
          <cell r="O10">
            <v>10.6</v>
          </cell>
          <cell r="P10">
            <v>10.6</v>
          </cell>
          <cell r="Q10">
            <v>280.02999999999997</v>
          </cell>
          <cell r="R10">
            <v>296.92620226890455</v>
          </cell>
          <cell r="S10">
            <v>39.6</v>
          </cell>
          <cell r="T10">
            <v>39.6</v>
          </cell>
          <cell r="U10">
            <v>669.30000000000007</v>
          </cell>
          <cell r="V10">
            <v>673.40000000000009</v>
          </cell>
          <cell r="W10">
            <v>0</v>
          </cell>
          <cell r="X10">
            <v>0</v>
          </cell>
          <cell r="Y10">
            <v>-493.7</v>
          </cell>
          <cell r="Z10">
            <v>-498.9</v>
          </cell>
        </row>
        <row r="11">
          <cell r="A11">
            <v>2</v>
          </cell>
          <cell r="C11" t="str">
            <v>Cleancar</v>
          </cell>
          <cell r="D11" t="str">
            <v>J</v>
          </cell>
          <cell r="H11">
            <v>13.5</v>
          </cell>
          <cell r="K11">
            <v>13.5</v>
          </cell>
          <cell r="L11">
            <v>13.5</v>
          </cell>
          <cell r="M11">
            <v>5.6896933641340519E-2</v>
          </cell>
          <cell r="N11">
            <v>5.6896933641340519E-2</v>
          </cell>
          <cell r="O11">
            <v>12.7</v>
          </cell>
          <cell r="P11">
            <v>12.7</v>
          </cell>
          <cell r="Q11">
            <v>300.27999999999997</v>
          </cell>
          <cell r="R11">
            <v>318.39574136831862</v>
          </cell>
          <cell r="S11">
            <v>39.6</v>
          </cell>
          <cell r="T11">
            <v>39.6</v>
          </cell>
          <cell r="U11">
            <v>669.30000000000007</v>
          </cell>
          <cell r="V11">
            <v>673.40000000000009</v>
          </cell>
          <cell r="W11">
            <v>0</v>
          </cell>
          <cell r="X11">
            <v>0</v>
          </cell>
          <cell r="Y11">
            <v>-493.7</v>
          </cell>
          <cell r="Z11">
            <v>-498.9</v>
          </cell>
        </row>
        <row r="12">
          <cell r="A12">
            <v>2</v>
          </cell>
          <cell r="C12" t="str">
            <v>Spring Creek Tower</v>
          </cell>
          <cell r="D12" t="str">
            <v>J</v>
          </cell>
          <cell r="H12">
            <v>8</v>
          </cell>
          <cell r="K12">
            <v>8</v>
          </cell>
          <cell r="L12">
            <v>8</v>
          </cell>
          <cell r="M12">
            <v>2.719300135749525E-2</v>
          </cell>
          <cell r="N12">
            <v>2.719300135749525E-2</v>
          </cell>
          <cell r="O12">
            <v>7.8</v>
          </cell>
          <cell r="P12">
            <v>7.8</v>
          </cell>
          <cell r="Q12">
            <v>318.98</v>
          </cell>
          <cell r="R12">
            <v>327.8964896892374</v>
          </cell>
          <cell r="S12">
            <v>39.6</v>
          </cell>
          <cell r="T12">
            <v>39.6</v>
          </cell>
          <cell r="U12">
            <v>669.30000000000007</v>
          </cell>
          <cell r="V12">
            <v>673.40000000000009</v>
          </cell>
          <cell r="W12">
            <v>0</v>
          </cell>
          <cell r="X12">
            <v>0</v>
          </cell>
          <cell r="Y12">
            <v>-493.7</v>
          </cell>
          <cell r="Z12">
            <v>-498.9</v>
          </cell>
        </row>
        <row r="13">
          <cell r="A13">
            <v>2</v>
          </cell>
          <cell r="C13" t="str">
            <v>Danskammer</v>
          </cell>
          <cell r="D13" t="str">
            <v>G</v>
          </cell>
          <cell r="H13">
            <v>600</v>
          </cell>
          <cell r="K13">
            <v>595.79999999999995</v>
          </cell>
          <cell r="L13">
            <v>600</v>
          </cell>
          <cell r="M13">
            <v>2.4952277065721229E-2</v>
          </cell>
          <cell r="N13">
            <v>2.4952277065721229E-2</v>
          </cell>
          <cell r="O13">
            <v>580.9</v>
          </cell>
          <cell r="P13">
            <v>585</v>
          </cell>
          <cell r="Q13">
            <v>147.74</v>
          </cell>
          <cell r="R13">
            <v>151.52078870088098</v>
          </cell>
          <cell r="S13">
            <v>39.6</v>
          </cell>
          <cell r="T13">
            <v>39.6</v>
          </cell>
          <cell r="U13">
            <v>669.30000000000007</v>
          </cell>
          <cell r="V13">
            <v>673.40000000000009</v>
          </cell>
          <cell r="W13">
            <v>0</v>
          </cell>
          <cell r="X13">
            <v>0</v>
          </cell>
          <cell r="Y13">
            <v>-493.7</v>
          </cell>
          <cell r="Z13">
            <v>-498.9</v>
          </cell>
        </row>
        <row r="14">
          <cell r="A14">
            <v>2</v>
          </cell>
          <cell r="C14" t="str">
            <v>Cuddebackville</v>
          </cell>
          <cell r="D14" t="str">
            <v>G</v>
          </cell>
          <cell r="H14">
            <v>9</v>
          </cell>
          <cell r="K14">
            <v>9</v>
          </cell>
          <cell r="L14">
            <v>9</v>
          </cell>
          <cell r="M14">
            <v>5.6880123163982943E-2</v>
          </cell>
          <cell r="N14">
            <v>5.6880123163982943E-2</v>
          </cell>
          <cell r="O14">
            <v>8.5</v>
          </cell>
          <cell r="P14">
            <v>8.5</v>
          </cell>
          <cell r="Q14">
            <v>232.13</v>
          </cell>
          <cell r="R14">
            <v>246.12989896761673</v>
          </cell>
          <cell r="S14">
            <v>39.6</v>
          </cell>
          <cell r="T14">
            <v>39.6</v>
          </cell>
          <cell r="U14">
            <v>669.30000000000007</v>
          </cell>
          <cell r="V14">
            <v>673.40000000000009</v>
          </cell>
          <cell r="W14">
            <v>0</v>
          </cell>
          <cell r="X14">
            <v>0</v>
          </cell>
          <cell r="Y14">
            <v>-493.7</v>
          </cell>
          <cell r="Z14">
            <v>-498.9</v>
          </cell>
        </row>
        <row r="15">
          <cell r="A15">
            <v>2</v>
          </cell>
          <cell r="C15" t="str">
            <v>Eagle</v>
          </cell>
          <cell r="D15" t="str">
            <v>I</v>
          </cell>
          <cell r="H15">
            <v>18</v>
          </cell>
          <cell r="K15">
            <v>18</v>
          </cell>
          <cell r="L15">
            <v>18</v>
          </cell>
          <cell r="M15">
            <v>5.686329550467184E-2</v>
          </cell>
          <cell r="N15">
            <v>5.686329550467184E-2</v>
          </cell>
          <cell r="O15">
            <v>17</v>
          </cell>
          <cell r="P15">
            <v>17</v>
          </cell>
          <cell r="Q15">
            <v>238.5</v>
          </cell>
          <cell r="R15">
            <v>252.87956545771505</v>
          </cell>
          <cell r="S15">
            <v>39.6</v>
          </cell>
          <cell r="T15">
            <v>39.6</v>
          </cell>
          <cell r="U15">
            <v>669.30000000000007</v>
          </cell>
          <cell r="V15">
            <v>673.40000000000009</v>
          </cell>
          <cell r="W15">
            <v>0</v>
          </cell>
          <cell r="X15">
            <v>0</v>
          </cell>
          <cell r="Y15">
            <v>-493.7</v>
          </cell>
          <cell r="Z15">
            <v>-498.9</v>
          </cell>
        </row>
        <row r="16">
          <cell r="A16">
            <v>2</v>
          </cell>
          <cell r="C16" t="str">
            <v>Yonkers Grid</v>
          </cell>
          <cell r="D16" t="str">
            <v>I</v>
          </cell>
          <cell r="H16">
            <v>18</v>
          </cell>
          <cell r="K16">
            <v>18</v>
          </cell>
          <cell r="L16">
            <v>18</v>
          </cell>
          <cell r="M16">
            <v>5.6912616469403154E-2</v>
          </cell>
          <cell r="N16">
            <v>5.6912616469403154E-2</v>
          </cell>
          <cell r="O16">
            <v>17</v>
          </cell>
          <cell r="P16">
            <v>17</v>
          </cell>
          <cell r="Q16">
            <v>318.49</v>
          </cell>
          <cell r="R16">
            <v>337.70995727636847</v>
          </cell>
          <cell r="S16">
            <v>39.6</v>
          </cell>
          <cell r="T16">
            <v>39.6</v>
          </cell>
          <cell r="U16">
            <v>669.30000000000007</v>
          </cell>
          <cell r="V16">
            <v>673.40000000000009</v>
          </cell>
          <cell r="W16">
            <v>0</v>
          </cell>
          <cell r="X16">
            <v>0</v>
          </cell>
          <cell r="Y16">
            <v>-493.7</v>
          </cell>
          <cell r="Z16">
            <v>-498.9</v>
          </cell>
        </row>
        <row r="17">
          <cell r="A17">
            <v>2</v>
          </cell>
          <cell r="C17" t="str">
            <v>Monsey 44-3</v>
          </cell>
          <cell r="D17" t="str">
            <v>G</v>
          </cell>
          <cell r="H17">
            <v>2.25</v>
          </cell>
          <cell r="K17">
            <v>2.25</v>
          </cell>
          <cell r="L17">
            <v>2.25</v>
          </cell>
          <cell r="M17">
            <v>5.6906187624750526E-2</v>
          </cell>
          <cell r="N17">
            <v>5.6906187624750526E-2</v>
          </cell>
          <cell r="O17">
            <v>2.1</v>
          </cell>
          <cell r="P17">
            <v>2.1</v>
          </cell>
          <cell r="Q17">
            <v>480.67</v>
          </cell>
          <cell r="R17">
            <v>509.67358039323585</v>
          </cell>
          <cell r="S17">
            <v>39.6</v>
          </cell>
          <cell r="T17">
            <v>39.6</v>
          </cell>
          <cell r="U17">
            <v>669.30000000000007</v>
          </cell>
          <cell r="V17">
            <v>673.40000000000009</v>
          </cell>
          <cell r="W17">
            <v>0</v>
          </cell>
          <cell r="X17">
            <v>0</v>
          </cell>
          <cell r="Y17">
            <v>-493.7</v>
          </cell>
          <cell r="Z17">
            <v>-498.9</v>
          </cell>
        </row>
        <row r="18">
          <cell r="A18">
            <v>2</v>
          </cell>
          <cell r="C18" t="str">
            <v>Monsey 44-6</v>
          </cell>
          <cell r="D18" t="str">
            <v>G</v>
          </cell>
          <cell r="H18">
            <v>2.25</v>
          </cell>
          <cell r="K18">
            <v>2.25</v>
          </cell>
          <cell r="L18">
            <v>2.25</v>
          </cell>
          <cell r="M18">
            <v>5.6901225836869407E-2</v>
          </cell>
          <cell r="N18">
            <v>5.6901225836869407E-2</v>
          </cell>
          <cell r="O18">
            <v>2.1</v>
          </cell>
          <cell r="P18">
            <v>2.1</v>
          </cell>
          <cell r="Q18">
            <v>633.76</v>
          </cell>
          <cell r="R18">
            <v>671.99748039368853</v>
          </cell>
          <cell r="S18">
            <v>39.6</v>
          </cell>
          <cell r="T18">
            <v>39.6</v>
          </cell>
          <cell r="U18">
            <v>669.30000000000007</v>
          </cell>
          <cell r="V18">
            <v>673.40000000000009</v>
          </cell>
          <cell r="W18">
            <v>0</v>
          </cell>
          <cell r="X18">
            <v>0</v>
          </cell>
          <cell r="Y18">
            <v>-493.7</v>
          </cell>
          <cell r="Z18">
            <v>-498.9</v>
          </cell>
        </row>
        <row r="19">
          <cell r="A19">
            <v>2</v>
          </cell>
          <cell r="C19" t="str">
            <v>Monsey 44-2</v>
          </cell>
          <cell r="D19" t="str">
            <v>G</v>
          </cell>
          <cell r="H19">
            <v>2.25</v>
          </cell>
          <cell r="K19">
            <v>2.25</v>
          </cell>
          <cell r="L19">
            <v>2.25</v>
          </cell>
          <cell r="M19">
            <v>5.689888157327283E-2</v>
          </cell>
          <cell r="N19">
            <v>5.689888157327283E-2</v>
          </cell>
          <cell r="O19">
            <v>2.1</v>
          </cell>
          <cell r="P19">
            <v>2.1</v>
          </cell>
          <cell r="Q19">
            <v>660.2</v>
          </cell>
          <cell r="R19">
            <v>700.03097981830388</v>
          </cell>
          <cell r="S19">
            <v>39.6</v>
          </cell>
          <cell r="T19">
            <v>39.6</v>
          </cell>
          <cell r="U19">
            <v>669.30000000000007</v>
          </cell>
          <cell r="V19">
            <v>673.40000000000009</v>
          </cell>
          <cell r="W19">
            <v>0</v>
          </cell>
          <cell r="X19">
            <v>0</v>
          </cell>
          <cell r="Y19">
            <v>-493.7</v>
          </cell>
          <cell r="Z19">
            <v>-498.9</v>
          </cell>
        </row>
      </sheetData>
      <sheetData sheetId="27">
        <row r="3">
          <cell r="S3">
            <v>0</v>
          </cell>
          <cell r="T3">
            <v>0</v>
          </cell>
          <cell r="U3">
            <v>79.7</v>
          </cell>
          <cell r="V3">
            <v>3.5</v>
          </cell>
        </row>
      </sheetData>
      <sheetData sheetId="28">
        <row r="11">
          <cell r="O11">
            <v>818.90000000000055</v>
          </cell>
          <cell r="P11">
            <v>411.6999999999997</v>
          </cell>
        </row>
        <row r="12">
          <cell r="W12">
            <v>9999</v>
          </cell>
        </row>
      </sheetData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ip_Monthly"/>
      <sheetName val="Forecast Assumptions"/>
      <sheetName val="Historic forecasts"/>
      <sheetName val="Forecast Summary"/>
      <sheetName val="Forecast"/>
      <sheetName val="Validation"/>
      <sheetName val="Spot Prices"/>
      <sheetName val="Demand Curve Parameters"/>
      <sheetName val="Offer Floors"/>
      <sheetName val="Exports"/>
      <sheetName val="Generation detail"/>
      <sheetName val="Generation totals"/>
      <sheetName val="Imports"/>
      <sheetName val="Mitigated Bids"/>
      <sheetName val="Munis"/>
      <sheetName val="SCRs"/>
      <sheetName val="Unsold"/>
      <sheetName val="UDRs"/>
      <sheetName val="Unoffered"/>
      <sheetName val="Default Ref. Price"/>
      <sheetName val="Gen Detail P"/>
      <sheetName val="Gen Totals P"/>
      <sheetName val="Export P"/>
      <sheetName val="Import P"/>
      <sheetName val="SCR P"/>
      <sheetName val="Unsold P"/>
      <sheetName val="UDR P"/>
      <sheetName val="Unoffered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U2" t="str">
            <v>GHIJ Locational Exchange Factor Impact</v>
          </cell>
          <cell r="V2"/>
        </row>
        <row r="3">
          <cell r="U3" t="str">
            <v>Month</v>
          </cell>
          <cell r="V3" t="str">
            <v>LCR</v>
          </cell>
        </row>
        <row r="4">
          <cell r="M4" t="str">
            <v>Parameter</v>
          </cell>
          <cell r="N4">
            <v>2016</v>
          </cell>
          <cell r="O4">
            <v>2017</v>
          </cell>
          <cell r="P4">
            <v>2018</v>
          </cell>
          <cell r="Q4">
            <v>2019</v>
          </cell>
          <cell r="R4">
            <v>2020</v>
          </cell>
          <cell r="S4">
            <v>2021</v>
          </cell>
          <cell r="U4">
            <v>43739</v>
          </cell>
          <cell r="V4">
            <v>0.92292399999999997</v>
          </cell>
        </row>
        <row r="5">
          <cell r="M5" t="str">
            <v xml:space="preserve">Load Forecast </v>
          </cell>
          <cell r="N5">
            <v>16309.4</v>
          </cell>
          <cell r="O5">
            <v>16061.3</v>
          </cell>
          <cell r="P5">
            <v>15917.6</v>
          </cell>
          <cell r="Q5">
            <v>15845.5</v>
          </cell>
          <cell r="R5">
            <v>15695.3</v>
          </cell>
          <cell r="S5"/>
          <cell r="U5">
            <v>43770</v>
          </cell>
          <cell r="V5">
            <v>0.92293599999999998</v>
          </cell>
        </row>
        <row r="6">
          <cell r="M6" t="str">
            <v>Locational Capacity Requirement</v>
          </cell>
          <cell r="N6">
            <v>0.9</v>
          </cell>
          <cell r="O6">
            <v>0.91500000000000004</v>
          </cell>
          <cell r="P6">
            <v>0.94499999999999995</v>
          </cell>
          <cell r="Q6">
            <v>0.92300000000000004</v>
          </cell>
          <cell r="R6">
            <v>0.9</v>
          </cell>
          <cell r="S6"/>
          <cell r="U6">
            <v>43800</v>
          </cell>
          <cell r="V6">
            <v>0.92293599999999998</v>
          </cell>
        </row>
        <row r="7">
          <cell r="M7" t="str">
            <v>ICAP Reference Point</v>
          </cell>
          <cell r="N7">
            <v>12.68</v>
          </cell>
          <cell r="O7">
            <v>14.84</v>
          </cell>
          <cell r="P7">
            <v>16.420000000000002</v>
          </cell>
          <cell r="Q7">
            <v>16.59</v>
          </cell>
          <cell r="R7">
            <v>18</v>
          </cell>
          <cell r="S7"/>
          <cell r="U7">
            <v>43831</v>
          </cell>
          <cell r="V7">
            <v>0.92293599999999998</v>
          </cell>
        </row>
        <row r="8">
          <cell r="M8" t="str">
            <v>ICAP/UCAP Derating Factor</v>
          </cell>
          <cell r="N8">
            <v>5.8000000000000003E-2</v>
          </cell>
          <cell r="O8">
            <v>7.5399999999999995E-2</v>
          </cell>
          <cell r="P8">
            <v>6.1600000000000002E-2</v>
          </cell>
          <cell r="Q8">
            <v>5.2600000000000001E-2</v>
          </cell>
          <cell r="R8">
            <v>2.8500000000000001E-2</v>
          </cell>
          <cell r="S8"/>
          <cell r="U8">
            <v>43862</v>
          </cell>
          <cell r="V8">
            <v>0.92293599999999998</v>
          </cell>
        </row>
        <row r="9">
          <cell r="M9" t="str">
            <v>Zero Crossing Point</v>
          </cell>
          <cell r="N9">
            <v>1.1499999999999999</v>
          </cell>
          <cell r="O9">
            <v>1.1499999999999999</v>
          </cell>
          <cell r="P9">
            <v>1.1499999999999999</v>
          </cell>
          <cell r="Q9">
            <v>1.1499999999999999</v>
          </cell>
          <cell r="R9">
            <v>1.1499999999999999</v>
          </cell>
          <cell r="S9"/>
          <cell r="U9">
            <v>43891</v>
          </cell>
          <cell r="V9">
            <v>0.92293599999999998</v>
          </cell>
        </row>
        <row r="10">
          <cell r="M10" t="str">
            <v>Slope</v>
          </cell>
          <cell r="N10">
            <v>-6.4895617376211365E-3</v>
          </cell>
          <cell r="O10">
            <v>-7.8745952310862507E-3</v>
          </cell>
          <cell r="P10">
            <v>-8.2648531217530945E-3</v>
          </cell>
          <cell r="Q10">
            <v>-8.4247498075442663E-3</v>
          </cell>
          <cell r="R10">
            <v>-9.0017002671848433E-3</v>
          </cell>
          <cell r="S10" t="e">
            <v>#DIV/0!</v>
          </cell>
          <cell r="U10">
            <v>43922</v>
          </cell>
          <cell r="V10">
            <v>0.91947900000000005</v>
          </cell>
        </row>
        <row r="11">
          <cell r="U11">
            <v>43952</v>
          </cell>
          <cell r="V11">
            <v>0.89989799999999998</v>
          </cell>
        </row>
        <row r="12">
          <cell r="U12">
            <v>43983</v>
          </cell>
          <cell r="V12">
            <v>0.89989799999999998</v>
          </cell>
        </row>
        <row r="13">
          <cell r="M13" t="str">
            <v>Parameter</v>
          </cell>
          <cell r="N13">
            <v>2016</v>
          </cell>
          <cell r="O13">
            <v>2017</v>
          </cell>
          <cell r="P13">
            <v>2018</v>
          </cell>
          <cell r="Q13">
            <v>2019</v>
          </cell>
          <cell r="R13">
            <v>2020</v>
          </cell>
          <cell r="S13">
            <v>2021</v>
          </cell>
          <cell r="U13">
            <v>44013</v>
          </cell>
          <cell r="V13">
            <v>0.89989799999999998</v>
          </cell>
        </row>
        <row r="14">
          <cell r="M14" t="str">
            <v xml:space="preserve">Load Forecast </v>
          </cell>
          <cell r="N14">
            <v>16309.4</v>
          </cell>
          <cell r="O14">
            <v>16061.3</v>
          </cell>
          <cell r="P14">
            <v>15917.6</v>
          </cell>
          <cell r="Q14">
            <v>15845.5</v>
          </cell>
          <cell r="R14">
            <v>15695.3</v>
          </cell>
          <cell r="S14"/>
          <cell r="U14">
            <v>44044</v>
          </cell>
          <cell r="V14">
            <v>0.89989799999999998</v>
          </cell>
        </row>
        <row r="15">
          <cell r="M15" t="str">
            <v>Locational Capacity Requirement</v>
          </cell>
          <cell r="N15">
            <v>0.9</v>
          </cell>
          <cell r="O15">
            <v>0.91500000000000004</v>
          </cell>
          <cell r="P15">
            <v>0.94499999999999995</v>
          </cell>
          <cell r="Q15">
            <v>0.92300000000000004</v>
          </cell>
          <cell r="R15">
            <v>0.9</v>
          </cell>
          <cell r="S15"/>
          <cell r="U15">
            <v>44075</v>
          </cell>
          <cell r="V15">
            <v>0.89989799999999998</v>
          </cell>
        </row>
        <row r="16">
          <cell r="M16" t="str">
            <v>ICAP Reference Point</v>
          </cell>
          <cell r="N16">
            <v>12.68</v>
          </cell>
          <cell r="O16">
            <v>14.84</v>
          </cell>
          <cell r="P16">
            <v>16.420000000000002</v>
          </cell>
          <cell r="Q16">
            <v>16.59</v>
          </cell>
          <cell r="R16">
            <v>17.670000000000002</v>
          </cell>
          <cell r="S16"/>
          <cell r="U16">
            <v>44105</v>
          </cell>
          <cell r="V16">
            <v>0.89989799999999998</v>
          </cell>
        </row>
        <row r="17">
          <cell r="M17" t="str">
            <v>ICAP/UCAP Derating Factor</v>
          </cell>
          <cell r="N17">
            <v>7.9299999999999995E-2</v>
          </cell>
          <cell r="O17">
            <v>7.3099999999999998E-2</v>
          </cell>
          <cell r="P17">
            <v>6.2600000000000003E-2</v>
          </cell>
          <cell r="Q17">
            <v>5.1400000000000001E-2</v>
          </cell>
          <cell r="R17">
            <v>4.1799999999999997E-2</v>
          </cell>
          <cell r="S17"/>
          <cell r="U17"/>
          <cell r="V17"/>
        </row>
        <row r="18">
          <cell r="M18" t="str">
            <v>Zero Crossing Point</v>
          </cell>
          <cell r="N18">
            <v>1.1499999999999999</v>
          </cell>
          <cell r="O18">
            <v>1.1499999999999999</v>
          </cell>
          <cell r="P18">
            <v>1.1499999999999999</v>
          </cell>
          <cell r="Q18">
            <v>1.1499999999999999</v>
          </cell>
          <cell r="R18">
            <v>1.1499999999999999</v>
          </cell>
          <cell r="S18"/>
          <cell r="U18"/>
          <cell r="V18"/>
        </row>
        <row r="19">
          <cell r="M19" t="str">
            <v>Slope</v>
          </cell>
          <cell r="N19">
            <v>-6.7929554536036692E-3</v>
          </cell>
          <cell r="O19">
            <v>-7.8353643615719643E-3</v>
          </cell>
          <cell r="P19">
            <v>-8.2832962980473723E-3</v>
          </cell>
          <cell r="Q19">
            <v>-8.4046131667467553E-3</v>
          </cell>
          <cell r="R19">
            <v>-9.0824016155247947E-3</v>
          </cell>
          <cell r="S19" t="e">
            <v>#DIV/0!</v>
          </cell>
          <cell r="U19"/>
          <cell r="V19"/>
        </row>
        <row r="21">
          <cell r="U21"/>
        </row>
        <row r="22">
          <cell r="U22"/>
        </row>
        <row r="23">
          <cell r="B23" t="str">
            <v>Parameter</v>
          </cell>
          <cell r="C23">
            <v>2016</v>
          </cell>
          <cell r="D23">
            <v>2017</v>
          </cell>
          <cell r="E23">
            <v>2018</v>
          </cell>
          <cell r="F23">
            <v>2019</v>
          </cell>
          <cell r="G23">
            <v>2020</v>
          </cell>
          <cell r="H23">
            <v>2021</v>
          </cell>
          <cell r="M23" t="str">
            <v>Parameter</v>
          </cell>
          <cell r="N23">
            <v>2016</v>
          </cell>
          <cell r="O23">
            <v>2017</v>
          </cell>
          <cell r="P23">
            <v>2018</v>
          </cell>
          <cell r="Q23">
            <v>2019</v>
          </cell>
          <cell r="R23">
            <v>2020</v>
          </cell>
          <cell r="S23">
            <v>2021</v>
          </cell>
          <cell r="U23"/>
        </row>
        <row r="24">
          <cell r="B24" t="str">
            <v xml:space="preserve">Load Forecast </v>
          </cell>
          <cell r="C24">
            <v>5478.5</v>
          </cell>
          <cell r="D24">
            <v>5427.1</v>
          </cell>
          <cell r="E24">
            <v>5375.7</v>
          </cell>
          <cell r="F24">
            <v>5240.1000000000004</v>
          </cell>
          <cell r="G24">
            <v>5227.5</v>
          </cell>
          <cell r="H24"/>
          <cell r="M24" t="str">
            <v xml:space="preserve">Load Forecast </v>
          </cell>
          <cell r="N24">
            <v>33358.800000000003</v>
          </cell>
          <cell r="O24">
            <v>33177.800000000003</v>
          </cell>
          <cell r="P24">
            <v>32902.5</v>
          </cell>
          <cell r="Q24">
            <v>32383.200000000001</v>
          </cell>
          <cell r="R24">
            <v>32296.1</v>
          </cell>
          <cell r="S24"/>
          <cell r="U24"/>
        </row>
        <row r="25">
          <cell r="B25" t="str">
            <v>Locational Capacity Requirement</v>
          </cell>
          <cell r="C25">
            <v>1.0249999999999999</v>
          </cell>
          <cell r="D25">
            <v>1.0349999999999999</v>
          </cell>
          <cell r="E25">
            <v>1.0349999999999999</v>
          </cell>
          <cell r="F25">
            <v>1.0409999999999999</v>
          </cell>
          <cell r="G25">
            <v>1.034</v>
          </cell>
          <cell r="H25"/>
          <cell r="M25" t="str">
            <v>Locational Capacity Requirement</v>
          </cell>
          <cell r="N25">
            <v>1.175</v>
          </cell>
          <cell r="O25">
            <v>1.18</v>
          </cell>
          <cell r="P25">
            <v>1.1819999999999999</v>
          </cell>
          <cell r="Q25">
            <v>1.17</v>
          </cell>
          <cell r="R25">
            <v>1.1890000000000001</v>
          </cell>
          <cell r="S25"/>
          <cell r="U25"/>
        </row>
        <row r="26">
          <cell r="B26" t="str">
            <v>ICAP Reference Point</v>
          </cell>
          <cell r="C26">
            <v>8.3000000000000007</v>
          </cell>
          <cell r="D26">
            <v>12.72</v>
          </cell>
          <cell r="E26">
            <v>14.25</v>
          </cell>
          <cell r="F26">
            <v>15.96</v>
          </cell>
          <cell r="G26">
            <v>17.93</v>
          </cell>
          <cell r="H26"/>
          <cell r="M26" t="str">
            <v>ICAP Reference Point</v>
          </cell>
          <cell r="N26">
            <v>9.23</v>
          </cell>
          <cell r="O26">
            <v>9.08</v>
          </cell>
          <cell r="P26">
            <v>10.039999999999999</v>
          </cell>
          <cell r="Q26">
            <v>9.83</v>
          </cell>
          <cell r="R26">
            <v>10.96</v>
          </cell>
          <cell r="S26"/>
          <cell r="U26"/>
        </row>
        <row r="27">
          <cell r="B27" t="str">
            <v>ICAP/UCAP Derating Factor</v>
          </cell>
          <cell r="C27">
            <v>6.3600000000000004E-2</v>
          </cell>
          <cell r="D27">
            <v>6.0699999999999997E-2</v>
          </cell>
          <cell r="E27">
            <v>6.9000000000000006E-2</v>
          </cell>
          <cell r="F27">
            <v>7.9600000000000004E-2</v>
          </cell>
          <cell r="G27">
            <v>5.91E-2</v>
          </cell>
          <cell r="H27"/>
          <cell r="M27" t="str">
            <v>ICAP/UCAP Derating Factor</v>
          </cell>
          <cell r="N27">
            <v>7.2499999999999995E-2</v>
          </cell>
          <cell r="O27">
            <v>8.43E-2</v>
          </cell>
          <cell r="P27">
            <v>7.5700000000000003E-2</v>
          </cell>
          <cell r="Q27">
            <v>0.08</v>
          </cell>
          <cell r="R27">
            <v>6.6100000000000006E-2</v>
          </cell>
          <cell r="S27"/>
          <cell r="U27"/>
        </row>
        <row r="28">
          <cell r="B28" t="str">
            <v>Zero Crossing Point</v>
          </cell>
          <cell r="C28">
            <v>1.18</v>
          </cell>
          <cell r="D28">
            <v>1.18</v>
          </cell>
          <cell r="E28">
            <v>1.18</v>
          </cell>
          <cell r="F28">
            <v>1.18</v>
          </cell>
          <cell r="G28">
            <v>1.18</v>
          </cell>
          <cell r="H28"/>
          <cell r="M28" t="str">
            <v>Zero Crossing Point</v>
          </cell>
          <cell r="N28">
            <v>1.1200000000000001</v>
          </cell>
          <cell r="O28">
            <v>1.1200000000000001</v>
          </cell>
          <cell r="P28">
            <v>1.1200000000000001</v>
          </cell>
          <cell r="Q28">
            <v>1.1200000000000001</v>
          </cell>
          <cell r="R28">
            <v>1.1200000000000001</v>
          </cell>
          <cell r="S28"/>
          <cell r="U28"/>
        </row>
        <row r="29">
          <cell r="B29" t="str">
            <v>Slope</v>
          </cell>
          <cell r="C29">
            <v>-9.3608029582673002E-3</v>
          </cell>
          <cell r="D29">
            <v>-1.4257133831736339E-2</v>
          </cell>
          <cell r="E29">
            <v>-1.6419991419991412E-2</v>
          </cell>
          <cell r="F29">
            <v>-1.9185660544368217E-2</v>
          </cell>
          <cell r="G29">
            <v>-2.0821498798339531E-2</v>
          </cell>
          <cell r="H29" t="e">
            <v>#DIV/0!</v>
          </cell>
          <cell r="M29" t="str">
            <v>Slope</v>
          </cell>
          <cell r="N29">
            <v>-2.2807500114610559E-3</v>
          </cell>
          <cell r="O29">
            <v>-2.3059578325856011E-3</v>
          </cell>
          <cell r="P29">
            <v>-2.5176186943620142E-3</v>
          </cell>
          <cell r="Q29">
            <v>-2.5533135698575142E-3</v>
          </cell>
          <cell r="R29">
            <v>-2.7280754752056552E-3</v>
          </cell>
          <cell r="S29" t="e">
            <v>#DIV/0!</v>
          </cell>
          <cell r="U29"/>
        </row>
        <row r="30">
          <cell r="U30"/>
        </row>
        <row r="31">
          <cell r="U31"/>
        </row>
        <row r="32">
          <cell r="B32" t="str">
            <v>Parameter</v>
          </cell>
          <cell r="C32">
            <v>2016</v>
          </cell>
          <cell r="D32">
            <v>2017</v>
          </cell>
          <cell r="E32">
            <v>2018</v>
          </cell>
          <cell r="F32">
            <v>2019</v>
          </cell>
          <cell r="G32">
            <v>2020</v>
          </cell>
          <cell r="H32">
            <v>2021</v>
          </cell>
          <cell r="M32" t="str">
            <v>Parameter</v>
          </cell>
          <cell r="N32">
            <v>2016</v>
          </cell>
          <cell r="O32">
            <v>2017</v>
          </cell>
          <cell r="P32">
            <v>2018</v>
          </cell>
          <cell r="Q32">
            <v>2019</v>
          </cell>
          <cell r="R32">
            <v>2020</v>
          </cell>
          <cell r="S32">
            <v>2021</v>
          </cell>
          <cell r="U32"/>
        </row>
        <row r="33">
          <cell r="B33" t="str">
            <v xml:space="preserve">Load Forecast </v>
          </cell>
          <cell r="C33">
            <v>5478.5</v>
          </cell>
          <cell r="D33">
            <v>5427.1</v>
          </cell>
          <cell r="E33">
            <v>5375.7</v>
          </cell>
          <cell r="F33">
            <v>5240.1000000000004</v>
          </cell>
          <cell r="G33">
            <v>5227.5</v>
          </cell>
          <cell r="H33"/>
          <cell r="M33" t="str">
            <v xml:space="preserve">Load Forecast </v>
          </cell>
          <cell r="N33">
            <v>33358.800000000003</v>
          </cell>
          <cell r="O33">
            <v>33177.800000000003</v>
          </cell>
          <cell r="P33">
            <v>32902.5</v>
          </cell>
          <cell r="Q33">
            <v>32383.200000000001</v>
          </cell>
          <cell r="R33">
            <v>32296.1</v>
          </cell>
          <cell r="S33"/>
          <cell r="U33"/>
        </row>
        <row r="34">
          <cell r="B34" t="str">
            <v>Locational Capacity Requirement</v>
          </cell>
          <cell r="C34">
            <v>1.0249999999999999</v>
          </cell>
          <cell r="D34">
            <v>1.0349999999999999</v>
          </cell>
          <cell r="E34">
            <v>1.0349999999999999</v>
          </cell>
          <cell r="F34">
            <v>1.0409999999999999</v>
          </cell>
          <cell r="G34">
            <v>1.034</v>
          </cell>
          <cell r="H34"/>
          <cell r="M34" t="str">
            <v>Locational Capacity Requirement</v>
          </cell>
          <cell r="N34">
            <v>1.175</v>
          </cell>
          <cell r="O34">
            <v>1.18</v>
          </cell>
          <cell r="P34">
            <v>1.1819999999999999</v>
          </cell>
          <cell r="Q34">
            <v>1.17</v>
          </cell>
          <cell r="R34">
            <v>1.1890000000000001</v>
          </cell>
          <cell r="S34"/>
          <cell r="U34"/>
        </row>
        <row r="35">
          <cell r="B35" t="str">
            <v>ICAP Reference Point</v>
          </cell>
          <cell r="C35">
            <v>8.3000000000000007</v>
          </cell>
          <cell r="D35">
            <v>12.72</v>
          </cell>
          <cell r="E35">
            <v>14.25</v>
          </cell>
          <cell r="F35">
            <v>15.96</v>
          </cell>
          <cell r="G35">
            <v>17.88</v>
          </cell>
          <cell r="H35"/>
          <cell r="M35" t="str">
            <v>ICAP Reference Point</v>
          </cell>
          <cell r="N35">
            <v>9.23</v>
          </cell>
          <cell r="O35">
            <v>9.08</v>
          </cell>
          <cell r="P35">
            <v>10.039999999999999</v>
          </cell>
          <cell r="Q35">
            <v>9.83</v>
          </cell>
          <cell r="R35">
            <v>10.65</v>
          </cell>
          <cell r="S35"/>
          <cell r="U35"/>
        </row>
        <row r="36">
          <cell r="B36" t="str">
            <v>ICAP/UCAP Derating Factor</v>
          </cell>
          <cell r="C36">
            <v>7.2700000000000001E-2</v>
          </cell>
          <cell r="D36">
            <v>5.6000000000000001E-2</v>
          </cell>
          <cell r="E36">
            <v>6.2799999999999995E-2</v>
          </cell>
          <cell r="F36">
            <v>6.4699999999999994E-2</v>
          </cell>
          <cell r="G36">
            <v>6.9099999999999995E-2</v>
          </cell>
          <cell r="H36"/>
          <cell r="M36" t="str">
            <v>ICAP/UCAP Derating Factor</v>
          </cell>
          <cell r="N36">
            <v>9.6100000000000005E-2</v>
          </cell>
          <cell r="O36">
            <v>9.2899999999999996E-2</v>
          </cell>
          <cell r="P36">
            <v>8.5599999999999996E-2</v>
          </cell>
          <cell r="Q36">
            <v>8.7900000000000006E-2</v>
          </cell>
          <cell r="R36">
            <v>8.3000000000000004E-2</v>
          </cell>
          <cell r="S36"/>
          <cell r="U36"/>
        </row>
        <row r="37">
          <cell r="B37" t="str">
            <v>Zero Crossing Point</v>
          </cell>
          <cell r="C37">
            <v>1.18</v>
          </cell>
          <cell r="D37">
            <v>1.18</v>
          </cell>
          <cell r="E37">
            <v>1.18</v>
          </cell>
          <cell r="F37">
            <v>1.18</v>
          </cell>
          <cell r="G37">
            <v>1.18</v>
          </cell>
          <cell r="H37"/>
          <cell r="M37" t="str">
            <v>Zero Crossing Point</v>
          </cell>
          <cell r="N37">
            <v>1.1200000000000001</v>
          </cell>
          <cell r="O37">
            <v>1.1200000000000001</v>
          </cell>
          <cell r="P37">
            <v>1.1200000000000001</v>
          </cell>
          <cell r="Q37">
            <v>1.1200000000000001</v>
          </cell>
          <cell r="R37">
            <v>1.1200000000000001</v>
          </cell>
          <cell r="S37"/>
          <cell r="U37"/>
        </row>
        <row r="38">
          <cell r="B38" t="str">
            <v>Slope</v>
          </cell>
          <cell r="C38">
            <v>-9.5487037234610016E-3</v>
          </cell>
          <cell r="D38">
            <v>-1.4113579212070416E-2</v>
          </cell>
          <cell r="E38">
            <v>-1.6194331983805661E-2</v>
          </cell>
          <cell r="F38">
            <v>-1.8575783972125441E-2</v>
          </cell>
          <cell r="G38">
            <v>-2.1210113724191237E-2</v>
          </cell>
          <cell r="H38" t="e">
            <v>#DIV/0!</v>
          </cell>
          <cell r="M38" t="str">
            <v>Slope</v>
          </cell>
          <cell r="N38">
            <v>-2.4014488663091551E-3</v>
          </cell>
          <cell r="O38">
            <v>-2.3489381673119794E-3</v>
          </cell>
          <cell r="P38">
            <v>-2.5729952664385802E-3</v>
          </cell>
          <cell r="Q38">
            <v>-2.5995321806650739E-3</v>
          </cell>
          <cell r="R38">
            <v>-2.7476038338658144E-3</v>
          </cell>
          <cell r="S38" t="e">
            <v>#DIV/0!</v>
          </cell>
          <cell r="U38"/>
        </row>
      </sheetData>
      <sheetData sheetId="8">
        <row r="31">
          <cell r="A31"/>
          <cell r="B31" t="str">
            <v>HTP_Offer_Floor</v>
          </cell>
          <cell r="C31" t="str">
            <v>AST_Energy_CC3_Offer_Floor</v>
          </cell>
          <cell r="D31" t="str">
            <v>AST_Energy_CC4_Offer_Floor</v>
          </cell>
        </row>
        <row r="32">
          <cell r="A32" t="str">
            <v>Month</v>
          </cell>
          <cell r="B32" t="str">
            <v>Floor Price</v>
          </cell>
          <cell r="C32" t="str">
            <v>Floor Price</v>
          </cell>
          <cell r="D32" t="str">
            <v>Floor Price</v>
          </cell>
        </row>
        <row r="33">
          <cell r="A33">
            <v>41760</v>
          </cell>
          <cell r="B33">
            <v>14.93</v>
          </cell>
          <cell r="C33">
            <v>11.2</v>
          </cell>
          <cell r="D33">
            <v>11.2</v>
          </cell>
        </row>
        <row r="34">
          <cell r="A34">
            <v>41791</v>
          </cell>
          <cell r="B34">
            <v>14.93</v>
          </cell>
          <cell r="C34">
            <v>11.2</v>
          </cell>
          <cell r="D34">
            <v>11.2</v>
          </cell>
        </row>
        <row r="35">
          <cell r="A35">
            <v>41821</v>
          </cell>
          <cell r="B35">
            <v>14.93</v>
          </cell>
          <cell r="C35">
            <v>11.2</v>
          </cell>
          <cell r="D35">
            <v>11.2</v>
          </cell>
        </row>
        <row r="36">
          <cell r="A36">
            <v>41852</v>
          </cell>
          <cell r="B36">
            <v>14.93</v>
          </cell>
          <cell r="C36">
            <v>11.2</v>
          </cell>
          <cell r="D36">
            <v>11.2</v>
          </cell>
        </row>
        <row r="37">
          <cell r="A37">
            <v>41883</v>
          </cell>
          <cell r="B37">
            <v>14.93</v>
          </cell>
          <cell r="C37">
            <v>11.2</v>
          </cell>
          <cell r="D37">
            <v>11.2</v>
          </cell>
        </row>
        <row r="38">
          <cell r="A38">
            <v>41913</v>
          </cell>
          <cell r="B38">
            <v>14.93</v>
          </cell>
          <cell r="C38">
            <v>11.2</v>
          </cell>
          <cell r="D38">
            <v>11.2</v>
          </cell>
        </row>
        <row r="39">
          <cell r="A39">
            <v>41944</v>
          </cell>
          <cell r="B39">
            <v>7.54</v>
          </cell>
          <cell r="C39">
            <v>5.0999999999999996</v>
          </cell>
          <cell r="D39">
            <v>5.0999999999999996</v>
          </cell>
        </row>
        <row r="40">
          <cell r="A40">
            <v>41974</v>
          </cell>
          <cell r="B40">
            <v>7.54</v>
          </cell>
          <cell r="C40">
            <v>5.0999999999999996</v>
          </cell>
          <cell r="D40">
            <v>5.0999999999999996</v>
          </cell>
        </row>
        <row r="41">
          <cell r="A41">
            <v>42005</v>
          </cell>
          <cell r="B41">
            <v>7.54</v>
          </cell>
          <cell r="C41">
            <v>5.0999999999999996</v>
          </cell>
          <cell r="D41">
            <v>5.0999999999999996</v>
          </cell>
        </row>
        <row r="42">
          <cell r="A42">
            <v>42036</v>
          </cell>
          <cell r="B42">
            <v>7.54</v>
          </cell>
          <cell r="C42">
            <v>5.0999999999999996</v>
          </cell>
          <cell r="D42">
            <v>5.0999999999999996</v>
          </cell>
        </row>
        <row r="43">
          <cell r="A43">
            <v>42064</v>
          </cell>
          <cell r="B43">
            <v>7.54</v>
          </cell>
          <cell r="C43">
            <v>5.0999999999999996</v>
          </cell>
          <cell r="D43">
            <v>5.0999999999999996</v>
          </cell>
        </row>
        <row r="44">
          <cell r="A44">
            <v>42095</v>
          </cell>
          <cell r="B44">
            <v>7.54</v>
          </cell>
          <cell r="C44">
            <v>5.0999999999999996</v>
          </cell>
          <cell r="D44">
            <v>5.0999999999999996</v>
          </cell>
        </row>
        <row r="45">
          <cell r="A45">
            <v>42125</v>
          </cell>
          <cell r="B45">
            <v>15.26</v>
          </cell>
          <cell r="C45">
            <v>11.45</v>
          </cell>
          <cell r="D45">
            <v>11.45</v>
          </cell>
        </row>
        <row r="46">
          <cell r="A46">
            <v>42156</v>
          </cell>
          <cell r="B46">
            <v>15.26</v>
          </cell>
          <cell r="C46">
            <v>11.45</v>
          </cell>
          <cell r="D46">
            <v>11.45</v>
          </cell>
        </row>
        <row r="47">
          <cell r="A47">
            <v>42186</v>
          </cell>
          <cell r="B47">
            <v>15.26</v>
          </cell>
          <cell r="C47">
            <v>11.45</v>
          </cell>
          <cell r="D47">
            <v>11.45</v>
          </cell>
        </row>
        <row r="48">
          <cell r="A48">
            <v>42217</v>
          </cell>
          <cell r="B48">
            <v>15.26</v>
          </cell>
          <cell r="C48">
            <v>11.45</v>
          </cell>
          <cell r="D48">
            <v>11.45</v>
          </cell>
        </row>
        <row r="49">
          <cell r="A49">
            <v>42248</v>
          </cell>
          <cell r="B49">
            <v>15.26</v>
          </cell>
          <cell r="C49">
            <v>11.45</v>
          </cell>
          <cell r="D49">
            <v>11.45</v>
          </cell>
        </row>
        <row r="50">
          <cell r="A50">
            <v>42278</v>
          </cell>
          <cell r="B50">
            <v>15.26</v>
          </cell>
          <cell r="C50">
            <v>11.45</v>
          </cell>
          <cell r="D50">
            <v>11.45</v>
          </cell>
        </row>
        <row r="51">
          <cell r="A51">
            <v>42309</v>
          </cell>
          <cell r="B51">
            <v>7.71</v>
          </cell>
          <cell r="C51">
            <v>5.22</v>
          </cell>
          <cell r="D51">
            <v>5.22</v>
          </cell>
        </row>
        <row r="52">
          <cell r="A52">
            <v>42339</v>
          </cell>
          <cell r="B52">
            <v>7.71</v>
          </cell>
          <cell r="C52">
            <v>5.22</v>
          </cell>
          <cell r="D52">
            <v>5.22</v>
          </cell>
        </row>
        <row r="53">
          <cell r="A53">
            <v>42370</v>
          </cell>
          <cell r="B53">
            <v>7.71</v>
          </cell>
          <cell r="C53">
            <v>5.22</v>
          </cell>
          <cell r="D53">
            <v>5.22</v>
          </cell>
        </row>
        <row r="54">
          <cell r="A54">
            <v>42401</v>
          </cell>
          <cell r="B54">
            <v>7.71</v>
          </cell>
          <cell r="C54">
            <v>5.22</v>
          </cell>
          <cell r="D54">
            <v>5.22</v>
          </cell>
        </row>
        <row r="55">
          <cell r="A55">
            <v>42430</v>
          </cell>
          <cell r="B55">
            <v>7.71</v>
          </cell>
          <cell r="C55">
            <v>5.22</v>
          </cell>
          <cell r="D55">
            <v>5.22</v>
          </cell>
        </row>
        <row r="56">
          <cell r="A56">
            <v>42461</v>
          </cell>
          <cell r="B56">
            <v>7.71</v>
          </cell>
          <cell r="C56">
            <v>5.22</v>
          </cell>
          <cell r="D56">
            <v>5.22</v>
          </cell>
        </row>
        <row r="57">
          <cell r="A57">
            <v>42491</v>
          </cell>
          <cell r="B57">
            <v>15.6</v>
          </cell>
          <cell r="C57">
            <v>11.7</v>
          </cell>
          <cell r="D57">
            <v>11.7</v>
          </cell>
        </row>
        <row r="58">
          <cell r="A58">
            <v>42522</v>
          </cell>
          <cell r="B58">
            <v>15.6</v>
          </cell>
          <cell r="C58">
            <v>11.7</v>
          </cell>
          <cell r="D58">
            <v>11.7</v>
          </cell>
        </row>
        <row r="59">
          <cell r="A59">
            <v>42552</v>
          </cell>
          <cell r="B59">
            <v>15.6</v>
          </cell>
          <cell r="C59">
            <v>11.7</v>
          </cell>
          <cell r="D59">
            <v>11.7</v>
          </cell>
        </row>
        <row r="60">
          <cell r="A60">
            <v>42583</v>
          </cell>
          <cell r="B60">
            <v>15.6</v>
          </cell>
          <cell r="C60">
            <v>11.7</v>
          </cell>
          <cell r="D60">
            <v>11.7</v>
          </cell>
        </row>
        <row r="61">
          <cell r="A61">
            <v>42614</v>
          </cell>
          <cell r="B61">
            <v>15.6</v>
          </cell>
          <cell r="C61">
            <v>11.7</v>
          </cell>
          <cell r="D61">
            <v>11.7</v>
          </cell>
        </row>
        <row r="62">
          <cell r="A62">
            <v>42644</v>
          </cell>
          <cell r="B62">
            <v>15.6</v>
          </cell>
          <cell r="C62">
            <v>11.7</v>
          </cell>
          <cell r="D62">
            <v>11.7</v>
          </cell>
        </row>
        <row r="63">
          <cell r="A63">
            <v>42675</v>
          </cell>
          <cell r="B63">
            <v>7.88</v>
          </cell>
          <cell r="C63">
            <v>5.33</v>
          </cell>
          <cell r="D63">
            <v>5.33</v>
          </cell>
        </row>
        <row r="64">
          <cell r="A64">
            <v>42705</v>
          </cell>
          <cell r="B64">
            <v>7.88</v>
          </cell>
          <cell r="C64">
            <v>5.33</v>
          </cell>
          <cell r="D64">
            <v>5.33</v>
          </cell>
        </row>
        <row r="65">
          <cell r="A65">
            <v>42736</v>
          </cell>
          <cell r="B65">
            <v>7.88</v>
          </cell>
          <cell r="C65">
            <v>5.33</v>
          </cell>
          <cell r="D65">
            <v>5.33</v>
          </cell>
        </row>
        <row r="66">
          <cell r="A66">
            <v>42767</v>
          </cell>
          <cell r="B66">
            <v>7.88</v>
          </cell>
          <cell r="C66">
            <v>5.33</v>
          </cell>
          <cell r="D66">
            <v>5.33</v>
          </cell>
        </row>
        <row r="67">
          <cell r="A67">
            <v>42795</v>
          </cell>
          <cell r="B67">
            <v>7.88</v>
          </cell>
          <cell r="C67">
            <v>5.33</v>
          </cell>
          <cell r="D67">
            <v>5.33</v>
          </cell>
        </row>
        <row r="68">
          <cell r="A68">
            <v>42826</v>
          </cell>
          <cell r="B68">
            <v>7.88</v>
          </cell>
          <cell r="C68">
            <v>5.33</v>
          </cell>
          <cell r="D68">
            <v>5.33</v>
          </cell>
        </row>
        <row r="69">
          <cell r="A69">
            <v>42856</v>
          </cell>
          <cell r="B69">
            <v>15.78</v>
          </cell>
          <cell r="C69">
            <v>11.84</v>
          </cell>
          <cell r="D69">
            <v>11.84</v>
          </cell>
        </row>
        <row r="70">
          <cell r="A70">
            <v>42887</v>
          </cell>
          <cell r="B70">
            <v>15.78</v>
          </cell>
          <cell r="C70">
            <v>11.84</v>
          </cell>
          <cell r="D70">
            <v>11.84</v>
          </cell>
        </row>
        <row r="71">
          <cell r="A71">
            <v>42917</v>
          </cell>
          <cell r="B71">
            <v>15.78</v>
          </cell>
          <cell r="C71">
            <v>11.84</v>
          </cell>
          <cell r="D71">
            <v>11.84</v>
          </cell>
        </row>
        <row r="72">
          <cell r="A72">
            <v>42948</v>
          </cell>
          <cell r="B72">
            <v>15.78</v>
          </cell>
          <cell r="C72">
            <v>11.84</v>
          </cell>
          <cell r="D72">
            <v>11.84</v>
          </cell>
        </row>
        <row r="73">
          <cell r="A73">
            <v>42979</v>
          </cell>
          <cell r="B73">
            <v>15.78</v>
          </cell>
          <cell r="C73">
            <v>11.84</v>
          </cell>
          <cell r="D73">
            <v>11.84</v>
          </cell>
        </row>
        <row r="74">
          <cell r="A74">
            <v>43009</v>
          </cell>
          <cell r="B74">
            <v>15.78</v>
          </cell>
          <cell r="C74">
            <v>11.84</v>
          </cell>
          <cell r="D74">
            <v>11.84</v>
          </cell>
        </row>
        <row r="75">
          <cell r="A75">
            <v>43040</v>
          </cell>
          <cell r="B75">
            <v>7.97</v>
          </cell>
          <cell r="C75">
            <v>5.39</v>
          </cell>
          <cell r="D75">
            <v>5.39</v>
          </cell>
        </row>
        <row r="76">
          <cell r="A76">
            <v>43070</v>
          </cell>
          <cell r="B76">
            <v>7.97</v>
          </cell>
          <cell r="C76">
            <v>5.39</v>
          </cell>
          <cell r="D76">
            <v>5.39</v>
          </cell>
        </row>
        <row r="77">
          <cell r="A77">
            <v>43101</v>
          </cell>
          <cell r="B77">
            <v>7.97</v>
          </cell>
          <cell r="C77">
            <v>5.39</v>
          </cell>
          <cell r="D77">
            <v>5.39</v>
          </cell>
        </row>
        <row r="78">
          <cell r="A78">
            <v>43132</v>
          </cell>
          <cell r="B78">
            <v>7.97</v>
          </cell>
          <cell r="C78">
            <v>5.39</v>
          </cell>
          <cell r="D78">
            <v>5.39</v>
          </cell>
        </row>
        <row r="79">
          <cell r="A79">
            <v>43160</v>
          </cell>
          <cell r="B79">
            <v>7.97</v>
          </cell>
          <cell r="C79">
            <v>5.39</v>
          </cell>
          <cell r="D79">
            <v>5.39</v>
          </cell>
        </row>
        <row r="80">
          <cell r="A80">
            <v>43191</v>
          </cell>
          <cell r="B80">
            <v>7.97</v>
          </cell>
          <cell r="C80">
            <v>5.39</v>
          </cell>
          <cell r="D80">
            <v>5.39</v>
          </cell>
        </row>
        <row r="81">
          <cell r="A81">
            <v>43221</v>
          </cell>
          <cell r="B81">
            <v>15.78</v>
          </cell>
          <cell r="C81">
            <v>12.03</v>
          </cell>
          <cell r="D81">
            <v>12.03</v>
          </cell>
        </row>
        <row r="82">
          <cell r="A82">
            <v>43252</v>
          </cell>
          <cell r="B82">
            <v>15.78</v>
          </cell>
          <cell r="C82">
            <v>12.03</v>
          </cell>
          <cell r="D82">
            <v>12.03</v>
          </cell>
        </row>
        <row r="83">
          <cell r="A83">
            <v>43282</v>
          </cell>
          <cell r="B83">
            <v>15.78</v>
          </cell>
          <cell r="C83">
            <v>12.03</v>
          </cell>
          <cell r="D83">
            <v>12.03</v>
          </cell>
        </row>
        <row r="84">
          <cell r="A84">
            <v>43313</v>
          </cell>
          <cell r="B84">
            <v>15.78</v>
          </cell>
          <cell r="C84">
            <v>12.03</v>
          </cell>
          <cell r="D84">
            <v>12.03</v>
          </cell>
        </row>
        <row r="85">
          <cell r="A85">
            <v>43344</v>
          </cell>
          <cell r="B85">
            <v>15.78</v>
          </cell>
          <cell r="C85">
            <v>12.03</v>
          </cell>
          <cell r="D85">
            <v>12.03</v>
          </cell>
        </row>
        <row r="86">
          <cell r="A86">
            <v>43374</v>
          </cell>
          <cell r="B86">
            <v>15.78</v>
          </cell>
          <cell r="C86">
            <v>12.03</v>
          </cell>
          <cell r="D86">
            <v>12.03</v>
          </cell>
        </row>
        <row r="87">
          <cell r="A87">
            <v>43405</v>
          </cell>
          <cell r="B87">
            <v>7.97</v>
          </cell>
          <cell r="C87">
            <v>5.48</v>
          </cell>
          <cell r="D87">
            <v>5.48</v>
          </cell>
        </row>
        <row r="88">
          <cell r="A88">
            <v>43435</v>
          </cell>
          <cell r="B88">
            <v>7.97</v>
          </cell>
          <cell r="C88">
            <v>5.48</v>
          </cell>
          <cell r="D88">
            <v>5.48</v>
          </cell>
        </row>
        <row r="89">
          <cell r="A89">
            <v>43466</v>
          </cell>
          <cell r="B89">
            <v>7.97</v>
          </cell>
          <cell r="C89">
            <v>5.48</v>
          </cell>
          <cell r="D89">
            <v>5.48</v>
          </cell>
        </row>
        <row r="90">
          <cell r="A90">
            <v>43497</v>
          </cell>
          <cell r="B90">
            <v>7.97</v>
          </cell>
          <cell r="C90">
            <v>5.48</v>
          </cell>
          <cell r="D90">
            <v>5.48</v>
          </cell>
        </row>
        <row r="91">
          <cell r="A91">
            <v>43525</v>
          </cell>
          <cell r="B91">
            <v>7.97</v>
          </cell>
          <cell r="C91">
            <v>5.48</v>
          </cell>
          <cell r="D91">
            <v>5.48</v>
          </cell>
        </row>
        <row r="92">
          <cell r="A92">
            <v>43556</v>
          </cell>
          <cell r="B92">
            <v>7.97</v>
          </cell>
          <cell r="C92">
            <v>5.48</v>
          </cell>
          <cell r="D92">
            <v>5.48</v>
          </cell>
        </row>
        <row r="93">
          <cell r="A93">
            <v>43586</v>
          </cell>
          <cell r="B93">
            <v>16.440000000000001</v>
          </cell>
          <cell r="C93">
            <v>12.33</v>
          </cell>
          <cell r="D93">
            <v>12.33</v>
          </cell>
        </row>
        <row r="94">
          <cell r="A94">
            <v>43617</v>
          </cell>
          <cell r="B94">
            <v>16.440000000000001</v>
          </cell>
          <cell r="C94">
            <v>12.33</v>
          </cell>
          <cell r="D94">
            <v>12.33</v>
          </cell>
        </row>
        <row r="95">
          <cell r="A95">
            <v>43647</v>
          </cell>
          <cell r="B95">
            <v>16.440000000000001</v>
          </cell>
          <cell r="C95">
            <v>12.33</v>
          </cell>
          <cell r="D95">
            <v>12.33</v>
          </cell>
        </row>
        <row r="96">
          <cell r="A96">
            <v>43678</v>
          </cell>
          <cell r="B96">
            <v>16.440000000000001</v>
          </cell>
          <cell r="C96">
            <v>12.33</v>
          </cell>
          <cell r="D96">
            <v>12.33</v>
          </cell>
        </row>
        <row r="97">
          <cell r="A97">
            <v>43709</v>
          </cell>
          <cell r="B97">
            <v>16.440000000000001</v>
          </cell>
          <cell r="C97">
            <v>12.33</v>
          </cell>
          <cell r="D97">
            <v>12.33</v>
          </cell>
        </row>
        <row r="98">
          <cell r="A98">
            <v>43739</v>
          </cell>
          <cell r="B98">
            <v>16.440000000000001</v>
          </cell>
          <cell r="C98">
            <v>12.33</v>
          </cell>
          <cell r="D98">
            <v>12.33</v>
          </cell>
        </row>
        <row r="99">
          <cell r="A99">
            <v>43770</v>
          </cell>
          <cell r="B99">
            <v>8.3000000000000007</v>
          </cell>
          <cell r="C99">
            <v>5.62</v>
          </cell>
          <cell r="D99">
            <v>5.62</v>
          </cell>
        </row>
        <row r="100">
          <cell r="A100">
            <v>43800</v>
          </cell>
          <cell r="B100">
            <v>8.3000000000000007</v>
          </cell>
          <cell r="C100">
            <v>5.62</v>
          </cell>
          <cell r="D100">
            <v>5.62</v>
          </cell>
        </row>
        <row r="101">
          <cell r="A101">
            <v>43831</v>
          </cell>
          <cell r="B101">
            <v>8.3000000000000007</v>
          </cell>
          <cell r="C101">
            <v>5.62</v>
          </cell>
          <cell r="D101">
            <v>5.62</v>
          </cell>
        </row>
        <row r="102">
          <cell r="A102">
            <v>43862</v>
          </cell>
          <cell r="B102">
            <v>8.3000000000000007</v>
          </cell>
          <cell r="C102">
            <v>5.62</v>
          </cell>
          <cell r="D102">
            <v>5.62</v>
          </cell>
        </row>
        <row r="103">
          <cell r="A103">
            <v>43891</v>
          </cell>
          <cell r="B103">
            <v>8.3000000000000007</v>
          </cell>
          <cell r="C103">
            <v>5.62</v>
          </cell>
          <cell r="D103">
            <v>5.62</v>
          </cell>
        </row>
        <row r="104">
          <cell r="A104">
            <v>43922</v>
          </cell>
          <cell r="B104">
            <v>8.3000000000000007</v>
          </cell>
          <cell r="C104">
            <v>5.62</v>
          </cell>
          <cell r="D104">
            <v>5.62</v>
          </cell>
        </row>
        <row r="105">
          <cell r="A105">
            <v>43952</v>
          </cell>
          <cell r="B105">
            <v>16.440000000000001</v>
          </cell>
          <cell r="C105">
            <v>12.33</v>
          </cell>
          <cell r="D105">
            <v>12.33</v>
          </cell>
        </row>
        <row r="106">
          <cell r="A106">
            <v>43983</v>
          </cell>
          <cell r="B106">
            <v>16.440000000000001</v>
          </cell>
          <cell r="C106">
            <v>12.33</v>
          </cell>
          <cell r="D106">
            <v>12.33</v>
          </cell>
        </row>
        <row r="107">
          <cell r="A107">
            <v>44013</v>
          </cell>
          <cell r="B107">
            <v>16.440000000000001</v>
          </cell>
          <cell r="C107">
            <v>12.33</v>
          </cell>
          <cell r="D107">
            <v>12.33</v>
          </cell>
        </row>
        <row r="108">
          <cell r="A108">
            <v>44044</v>
          </cell>
          <cell r="B108">
            <v>16.440000000000001</v>
          </cell>
          <cell r="C108">
            <v>12.33</v>
          </cell>
          <cell r="D108">
            <v>12.33</v>
          </cell>
        </row>
        <row r="109">
          <cell r="A109">
            <v>44075</v>
          </cell>
          <cell r="B109">
            <v>16.440000000000001</v>
          </cell>
          <cell r="C109">
            <v>12.33</v>
          </cell>
          <cell r="D109">
            <v>12.33</v>
          </cell>
        </row>
        <row r="110">
          <cell r="A110">
            <v>44105</v>
          </cell>
          <cell r="B110">
            <v>16.440000000000001</v>
          </cell>
          <cell r="C110">
            <v>12.33</v>
          </cell>
          <cell r="D110">
            <v>12.33</v>
          </cell>
        </row>
        <row r="111">
          <cell r="A111">
            <v>44136</v>
          </cell>
          <cell r="B111">
            <v>8.3000000000000007</v>
          </cell>
          <cell r="C111">
            <v>5.62</v>
          </cell>
          <cell r="D111">
            <v>5.62</v>
          </cell>
        </row>
        <row r="112">
          <cell r="A112">
            <v>44166</v>
          </cell>
          <cell r="B112">
            <v>8.3000000000000007</v>
          </cell>
          <cell r="C112">
            <v>5.62</v>
          </cell>
          <cell r="D112">
            <v>5.62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NYC Inputs"/>
      <sheetName val="G-J Inputs"/>
      <sheetName val="NYCA Inputs"/>
      <sheetName val="DOF NYC"/>
      <sheetName val="DOF G-J"/>
    </sheetNames>
    <sheetDataSet>
      <sheetData sheetId="0" refreshError="1"/>
      <sheetData sheetId="1">
        <row r="11">
          <cell r="B11" t="str">
            <v>Demand Curve</v>
          </cell>
          <cell r="C11" t="str">
            <v>Units</v>
          </cell>
          <cell r="D11">
            <v>2022</v>
          </cell>
          <cell r="E11">
            <v>2023</v>
          </cell>
          <cell r="F11">
            <v>2024</v>
          </cell>
          <cell r="G11" t="str">
            <v>2022/23</v>
          </cell>
          <cell r="H11" t="str">
            <v>2023/24</v>
          </cell>
          <cell r="I11" t="str">
            <v>2024/25</v>
          </cell>
        </row>
        <row r="12">
          <cell r="B12" t="str">
            <v xml:space="preserve">Load Forecast </v>
          </cell>
          <cell r="C12" t="str">
            <v>ICAP MW</v>
          </cell>
          <cell r="D12">
            <v>11559</v>
          </cell>
          <cell r="E12">
            <v>11523</v>
          </cell>
          <cell r="F12">
            <v>11557</v>
          </cell>
          <cell r="G12">
            <v>11559</v>
          </cell>
          <cell r="H12">
            <v>11523</v>
          </cell>
          <cell r="I12">
            <v>11557</v>
          </cell>
        </row>
        <row r="13">
          <cell r="B13" t="str">
            <v>Locational Capacity Requirement</v>
          </cell>
          <cell r="C13" t="str">
            <v>%</v>
          </cell>
          <cell r="D13">
            <v>0.85499999999999998</v>
          </cell>
          <cell r="E13">
            <v>0.83399999999999996</v>
          </cell>
          <cell r="F13">
            <v>0.83399999999999996</v>
          </cell>
          <cell r="G13">
            <v>0.85499999999999998</v>
          </cell>
          <cell r="H13">
            <v>0.83399999999999996</v>
          </cell>
          <cell r="I13">
            <v>0.83399999999999996</v>
          </cell>
        </row>
        <row r="14">
          <cell r="B14" t="str">
            <v>ICAP Monthly Reference Point</v>
          </cell>
          <cell r="C14" t="str">
            <v>$/kW-mo</v>
          </cell>
          <cell r="D14">
            <v>24.63</v>
          </cell>
          <cell r="E14">
            <v>24.6</v>
          </cell>
          <cell r="F14">
            <v>24.82</v>
          </cell>
          <cell r="G14">
            <v>24.63</v>
          </cell>
          <cell r="H14">
            <v>24.6</v>
          </cell>
          <cell r="I14">
            <v>24.82</v>
          </cell>
        </row>
        <row r="15">
          <cell r="B15" t="str">
            <v>ICAP/UCAP Derating Factor</v>
          </cell>
          <cell r="C15" t="str">
            <v>%</v>
          </cell>
          <cell r="D15">
            <v>3.5799999999999998E-2</v>
          </cell>
          <cell r="E15">
            <v>2.9399999999999999E-2</v>
          </cell>
          <cell r="F15">
            <v>2.9399999999999999E-2</v>
          </cell>
          <cell r="G15">
            <v>2.7E-2</v>
          </cell>
          <cell r="H15">
            <v>2.0899999999999998E-2</v>
          </cell>
          <cell r="I15">
            <v>2.0899999999999998E-2</v>
          </cell>
        </row>
        <row r="16">
          <cell r="B16" t="str">
            <v>UCAP Reference Point</v>
          </cell>
          <cell r="C16" t="str">
            <v>$/kW-mo</v>
          </cell>
          <cell r="D16">
            <v>25.54</v>
          </cell>
          <cell r="E16">
            <v>25.35</v>
          </cell>
          <cell r="F16">
            <v>25.57</v>
          </cell>
          <cell r="G16">
            <v>25.31</v>
          </cell>
          <cell r="H16">
            <v>25.13</v>
          </cell>
          <cell r="I16">
            <v>25.35</v>
          </cell>
        </row>
        <row r="17">
          <cell r="B17" t="str">
            <v>UCAP Requirement</v>
          </cell>
          <cell r="C17" t="str">
            <v>UCAP MW</v>
          </cell>
          <cell r="D17">
            <v>9529.1</v>
          </cell>
          <cell r="E17">
            <v>9327.6</v>
          </cell>
          <cell r="F17">
            <v>9355.2000000000007</v>
          </cell>
          <cell r="G17">
            <v>9616.1</v>
          </cell>
          <cell r="H17">
            <v>9409.2999999999993</v>
          </cell>
          <cell r="I17">
            <v>9437.1</v>
          </cell>
        </row>
        <row r="18">
          <cell r="B18" t="str">
            <v>Zero Crossing Point</v>
          </cell>
          <cell r="C18" t="str">
            <v>%</v>
          </cell>
          <cell r="D18">
            <v>1.18</v>
          </cell>
          <cell r="E18">
            <v>1.18</v>
          </cell>
          <cell r="F18">
            <v>1.18</v>
          </cell>
          <cell r="G18">
            <v>1.18</v>
          </cell>
          <cell r="H18">
            <v>1.18</v>
          </cell>
          <cell r="I18">
            <v>1.18</v>
          </cell>
        </row>
        <row r="19">
          <cell r="B19" t="str">
            <v xml:space="preserve">UCAP at $0 </v>
          </cell>
          <cell r="C19" t="str">
            <v>UCAP MW</v>
          </cell>
          <cell r="D19">
            <v>11244.3</v>
          </cell>
          <cell r="E19">
            <v>11006.6</v>
          </cell>
          <cell r="F19">
            <v>11039.1</v>
          </cell>
          <cell r="G19">
            <v>11347</v>
          </cell>
          <cell r="H19">
            <v>11103</v>
          </cell>
          <cell r="I19">
            <v>11135.8</v>
          </cell>
        </row>
        <row r="20">
          <cell r="B20" t="str">
            <v>Demand Curve Slope</v>
          </cell>
          <cell r="C20" t="str">
            <v>($/kWUCAP-mo)/ MWUCAP</v>
          </cell>
          <cell r="D20">
            <v>-1.4890391791044785E-2</v>
          </cell>
          <cell r="E20">
            <v>-1.5098272781417512E-2</v>
          </cell>
          <cell r="F20">
            <v>-1.5184987232020906E-2</v>
          </cell>
          <cell r="G20">
            <v>-1.4622450748165696E-2</v>
          </cell>
          <cell r="H20">
            <v>-1.4837338371612439E-2</v>
          </cell>
          <cell r="I20">
            <v>-1.4923176546771071E-2</v>
          </cell>
        </row>
        <row r="21">
          <cell r="B21" t="str">
            <v>Demand Curve Inflation Index</v>
          </cell>
          <cell r="C21" t="str">
            <v>%</v>
          </cell>
          <cell r="D21">
            <v>1.9400000000000001E-2</v>
          </cell>
          <cell r="E21">
            <v>1.9400000000000001E-2</v>
          </cell>
          <cell r="F21">
            <v>1.9400000000000001E-2</v>
          </cell>
        </row>
        <row r="23">
          <cell r="B23" t="str">
            <v>Supply (excludes units that received an Offer Floor)</v>
          </cell>
        </row>
        <row r="24">
          <cell r="B24" t="str">
            <v>Generation Capacity</v>
          </cell>
          <cell r="C24" t="str">
            <v>MW, ICAP</v>
          </cell>
          <cell r="D24">
            <v>9568.0000000000018</v>
          </cell>
          <cell r="E24">
            <v>8794.7000000000025</v>
          </cell>
          <cell r="F24">
            <v>8794.7000000000025</v>
          </cell>
          <cell r="G24">
            <v>10441.299999999997</v>
          </cell>
          <cell r="H24">
            <v>9935.4999999999982</v>
          </cell>
          <cell r="I24">
            <v>9935.4999999999982</v>
          </cell>
        </row>
        <row r="25">
          <cell r="B25" t="str">
            <v>Mothballed Units</v>
          </cell>
          <cell r="C25" t="str">
            <v>MW, ICAP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UDRs</v>
          </cell>
          <cell r="C26" t="str">
            <v>MW, UCAP</v>
          </cell>
          <cell r="D26">
            <v>308.89999999999998</v>
          </cell>
          <cell r="E26">
            <v>308.89999999999998</v>
          </cell>
          <cell r="F26">
            <v>308.89999999999998</v>
          </cell>
          <cell r="G26">
            <v>310.3</v>
          </cell>
          <cell r="H26">
            <v>310.3</v>
          </cell>
          <cell r="I26">
            <v>310.3</v>
          </cell>
        </row>
        <row r="27">
          <cell r="B27" t="str">
            <v>Returned to Service</v>
          </cell>
          <cell r="C27" t="str">
            <v>MW, ICAP</v>
          </cell>
          <cell r="D27">
            <v>16</v>
          </cell>
          <cell r="E27">
            <v>16</v>
          </cell>
          <cell r="F27">
            <v>16</v>
          </cell>
          <cell r="G27">
            <v>19.5</v>
          </cell>
          <cell r="H27">
            <v>19.5</v>
          </cell>
          <cell r="I27">
            <v>19.5</v>
          </cell>
        </row>
        <row r="28">
          <cell r="B28" t="str">
            <v>Special Case Resources</v>
          </cell>
          <cell r="C28" t="str">
            <v>MW, UCAP</v>
          </cell>
          <cell r="D28">
            <v>437.9</v>
          </cell>
          <cell r="E28">
            <v>437.9</v>
          </cell>
          <cell r="F28">
            <v>437.9</v>
          </cell>
          <cell r="G28">
            <v>313.8</v>
          </cell>
          <cell r="H28">
            <v>313.8</v>
          </cell>
          <cell r="I28">
            <v>313.8</v>
          </cell>
        </row>
        <row r="29">
          <cell r="B29" t="str">
            <v>Unoffered and Unsold MW (UCAP)</v>
          </cell>
          <cell r="C29" t="str">
            <v>MW, UCAP</v>
          </cell>
          <cell r="D29">
            <v>-22.4</v>
          </cell>
          <cell r="E29">
            <v>-22.4</v>
          </cell>
          <cell r="F29">
            <v>-22.4</v>
          </cell>
          <cell r="G29">
            <v>-100.9</v>
          </cell>
          <cell r="H29">
            <v>-100.9</v>
          </cell>
          <cell r="I29">
            <v>-100.9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nyiso.com/documents/20142/2226333/2020-Gold-Book-Final-Public.pdf" TargetMode="External"/><Relationship Id="rId7" Type="http://schemas.openxmlformats.org/officeDocument/2006/relationships/hyperlink" Target="https://www.nyiso.com/documents/20142/2923301/icap_mnl.pdf" TargetMode="External"/><Relationship Id="rId2" Type="http://schemas.openxmlformats.org/officeDocument/2006/relationships/hyperlink" Target="https://www.nyiso.com/installed-capacity-market" TargetMode="External"/><Relationship Id="rId1" Type="http://schemas.openxmlformats.org/officeDocument/2006/relationships/hyperlink" Target="https://www.nyiso.com/documents/20142/8478044/DCR-Results-2020-2021.pdf" TargetMode="External"/><Relationship Id="rId6" Type="http://schemas.openxmlformats.org/officeDocument/2006/relationships/hyperlink" Target="https://www.philadelphiafed.org/surveys-and-data/real-time-data-research/spf-q3-2020" TargetMode="External"/><Relationship Id="rId5" Type="http://schemas.openxmlformats.org/officeDocument/2006/relationships/hyperlink" Target="https://www.nyiso.com/installed-capacity-market" TargetMode="External"/><Relationship Id="rId4" Type="http://schemas.openxmlformats.org/officeDocument/2006/relationships/hyperlink" Target="https://www.nyiso.com/documents/20142/8583126/LCR2020-Report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nyiso.com/documents/20142/2226333/2020-Gold-Book-Final-Public.pdf" TargetMode="External"/><Relationship Id="rId7" Type="http://schemas.openxmlformats.org/officeDocument/2006/relationships/hyperlink" Target="https://www.nyiso.com/documents/20142/2923301/icap_mnl.pdf" TargetMode="External"/><Relationship Id="rId2" Type="http://schemas.openxmlformats.org/officeDocument/2006/relationships/hyperlink" Target="https://www.nyiso.com/installed-capacity-market" TargetMode="External"/><Relationship Id="rId1" Type="http://schemas.openxmlformats.org/officeDocument/2006/relationships/hyperlink" Target="https://www.nyiso.com/documents/20142/8478044/DCR-Results-2020-2021.pdf" TargetMode="External"/><Relationship Id="rId6" Type="http://schemas.openxmlformats.org/officeDocument/2006/relationships/hyperlink" Target="https://www.philadelphiafed.org/surveys-and-data/real-time-data-research/spf-q3-2020" TargetMode="External"/><Relationship Id="rId5" Type="http://schemas.openxmlformats.org/officeDocument/2006/relationships/hyperlink" Target="https://www.nyiso.com/installed-capacity-market" TargetMode="External"/><Relationship Id="rId4" Type="http://schemas.openxmlformats.org/officeDocument/2006/relationships/hyperlink" Target="https://www.nyiso.com/documents/20142/8583126/LCR2020-Report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nyiso.com/documents/20142/2226333/2020-Gold-Book-Final-Public.pdf" TargetMode="External"/><Relationship Id="rId7" Type="http://schemas.openxmlformats.org/officeDocument/2006/relationships/hyperlink" Target="https://www.nyiso.com/documents/20142/2923301/icap_mnl.pdf" TargetMode="External"/><Relationship Id="rId2" Type="http://schemas.openxmlformats.org/officeDocument/2006/relationships/hyperlink" Target="https://www.nyiso.com/installed-capacity-market" TargetMode="External"/><Relationship Id="rId1" Type="http://schemas.openxmlformats.org/officeDocument/2006/relationships/hyperlink" Target="https://www.nyiso.com/documents/20142/8478044/DCR-Results-2020-2021.pdf" TargetMode="External"/><Relationship Id="rId6" Type="http://schemas.openxmlformats.org/officeDocument/2006/relationships/hyperlink" Target="https://www.philadelphiafed.org/surveys-and-data/real-time-data-research/spf-q3-2020" TargetMode="External"/><Relationship Id="rId5" Type="http://schemas.openxmlformats.org/officeDocument/2006/relationships/hyperlink" Target="https://www.nyiso.com/installed-capacity-market" TargetMode="External"/><Relationship Id="rId4" Type="http://schemas.openxmlformats.org/officeDocument/2006/relationships/hyperlink" Target="https://www.nyiso.com/documents/20142/8583126/LCR2020-Report.pdf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nyiso.com/installed-capacity-market" TargetMode="External"/><Relationship Id="rId1" Type="http://schemas.openxmlformats.org/officeDocument/2006/relationships/hyperlink" Target="https://www.nyiso.com/documents/20142/8478044/DCR-Results-2020-2021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nyiso.com/installed-capacity-market" TargetMode="External"/><Relationship Id="rId1" Type="http://schemas.openxmlformats.org/officeDocument/2006/relationships/hyperlink" Target="https://www.nyiso.com/documents/20142/8478044/DCR-Results-2020-2021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5F86"/>
    <pageSetUpPr fitToPage="1"/>
  </sheetPr>
  <dimension ref="A1:L125"/>
  <sheetViews>
    <sheetView tabSelected="1" zoomScaleNormal="100" workbookViewId="0">
      <selection activeCell="C7" sqref="C7"/>
    </sheetView>
  </sheetViews>
  <sheetFormatPr defaultColWidth="9.1015625" defaultRowHeight="15" x14ac:dyDescent="0.5"/>
  <cols>
    <col min="1" max="1" width="2.68359375" style="41" customWidth="1"/>
    <col min="2" max="2" width="56.68359375" style="41" customWidth="1"/>
    <col min="3" max="3" width="26.68359375" style="41" customWidth="1"/>
    <col min="4" max="9" width="13.3125" style="2" customWidth="1"/>
    <col min="10" max="10" width="58.68359375" style="2" customWidth="1"/>
    <col min="11" max="11" width="13.68359375" style="2" customWidth="1"/>
    <col min="12" max="16384" width="9.1015625" style="41"/>
  </cols>
  <sheetData>
    <row r="1" spans="1:11" s="1" customFormat="1" ht="13.5" customHeight="1" x14ac:dyDescent="0.85"/>
    <row r="2" spans="1:11" s="1" customFormat="1" ht="13.5" customHeight="1" x14ac:dyDescent="0.85">
      <c r="B2"/>
    </row>
    <row r="3" spans="1:11" s="1" customFormat="1" ht="13.5" customHeight="1" x14ac:dyDescent="0.85">
      <c r="G3" s="2"/>
    </row>
    <row r="4" spans="1:11" s="1" customFormat="1" ht="13.5" customHeight="1" x14ac:dyDescent="0.85">
      <c r="G4" s="2"/>
    </row>
    <row r="5" spans="1:11" s="1" customFormat="1" ht="26.7" x14ac:dyDescent="1.1000000000000001">
      <c r="B5" s="3" t="s">
        <v>0</v>
      </c>
      <c r="D5" s="2"/>
      <c r="E5" s="2"/>
      <c r="F5" s="2"/>
      <c r="G5" s="2"/>
      <c r="H5" s="2"/>
      <c r="I5" s="2"/>
      <c r="J5" s="2"/>
      <c r="K5" s="2"/>
    </row>
    <row r="6" spans="1:11" s="1" customFormat="1" ht="21" x14ac:dyDescent="0.85">
      <c r="B6" s="4" t="s">
        <v>1</v>
      </c>
      <c r="D6" s="2"/>
      <c r="E6" s="2"/>
      <c r="F6" s="2"/>
      <c r="G6" s="2"/>
      <c r="H6" s="2"/>
      <c r="I6" s="2"/>
      <c r="J6" s="2"/>
      <c r="K6" s="2"/>
    </row>
    <row r="7" spans="1:11" s="1" customFormat="1" ht="21" x14ac:dyDescent="0.85">
      <c r="B7" s="125" t="s">
        <v>288</v>
      </c>
      <c r="J7" s="2"/>
      <c r="K7" s="2"/>
    </row>
    <row r="8" spans="1:11" s="1" customFormat="1" ht="21" x14ac:dyDescent="0.85">
      <c r="A8" s="5"/>
      <c r="B8" s="5"/>
      <c r="C8" s="5"/>
      <c r="D8" s="6"/>
      <c r="E8" s="6"/>
      <c r="F8" s="6"/>
      <c r="G8" s="6"/>
      <c r="H8" s="6"/>
      <c r="I8" s="7"/>
      <c r="J8" s="7"/>
      <c r="K8" s="7"/>
    </row>
    <row r="9" spans="1:11" s="1" customFormat="1" ht="10.5" customHeight="1" x14ac:dyDescent="0.85">
      <c r="A9" s="8"/>
      <c r="B9" s="8"/>
      <c r="C9" s="8"/>
      <c r="D9" s="9"/>
      <c r="E9" s="9"/>
      <c r="F9" s="9"/>
      <c r="G9" s="9"/>
      <c r="H9" s="9"/>
      <c r="I9" s="10"/>
      <c r="J9" s="11"/>
      <c r="K9" s="11"/>
    </row>
    <row r="10" spans="1:11" s="1" customFormat="1" ht="15.75" customHeight="1" x14ac:dyDescent="0.85">
      <c r="A10" s="12"/>
      <c r="B10" s="12"/>
      <c r="C10" s="13"/>
      <c r="D10" s="14" t="s">
        <v>2</v>
      </c>
      <c r="E10" s="14" t="s">
        <v>2</v>
      </c>
      <c r="F10" s="14" t="s">
        <v>2</v>
      </c>
      <c r="G10" s="14" t="s">
        <v>3</v>
      </c>
      <c r="H10" s="14" t="s">
        <v>3</v>
      </c>
      <c r="I10" s="14" t="s">
        <v>3</v>
      </c>
      <c r="J10" s="15"/>
      <c r="K10" s="15"/>
    </row>
    <row r="11" spans="1:11" s="20" customFormat="1" ht="15.75" customHeight="1" x14ac:dyDescent="0.85">
      <c r="A11" s="16"/>
      <c r="B11" s="17" t="s">
        <v>4</v>
      </c>
      <c r="C11" s="18" t="s">
        <v>5</v>
      </c>
      <c r="D11" s="19">
        <v>2022</v>
      </c>
      <c r="E11" s="19">
        <v>2023</v>
      </c>
      <c r="F11" s="19">
        <v>2024</v>
      </c>
      <c r="G11" s="19" t="s">
        <v>143</v>
      </c>
      <c r="H11" s="19" t="s">
        <v>144</v>
      </c>
      <c r="I11" s="19" t="s">
        <v>145</v>
      </c>
      <c r="J11" s="18" t="s">
        <v>6</v>
      </c>
      <c r="K11" s="18" t="s">
        <v>7</v>
      </c>
    </row>
    <row r="12" spans="1:11" s="1" customFormat="1" ht="15.75" customHeight="1" x14ac:dyDescent="0.85">
      <c r="A12" s="12"/>
      <c r="B12" s="21" t="s">
        <v>8</v>
      </c>
      <c r="C12" s="21" t="s">
        <v>9</v>
      </c>
      <c r="D12" s="22">
        <v>11559</v>
      </c>
      <c r="E12" s="22">
        <v>11523</v>
      </c>
      <c r="F12" s="22">
        <v>11557</v>
      </c>
      <c r="G12" s="22">
        <v>11559</v>
      </c>
      <c r="H12" s="22">
        <v>11523</v>
      </c>
      <c r="I12" s="22">
        <v>11557</v>
      </c>
      <c r="J12" s="23" t="s">
        <v>10</v>
      </c>
      <c r="K12" s="24" t="s">
        <v>11</v>
      </c>
    </row>
    <row r="13" spans="1:11" s="1" customFormat="1" ht="15.75" customHeight="1" x14ac:dyDescent="0.85">
      <c r="A13" s="12"/>
      <c r="B13" s="69" t="s">
        <v>12</v>
      </c>
      <c r="C13" s="21" t="s">
        <v>13</v>
      </c>
      <c r="D13" s="25">
        <v>0.85499999999999998</v>
      </c>
      <c r="E13" s="25">
        <v>0.83399999999999996</v>
      </c>
      <c r="F13" s="25">
        <v>0.83399999999999996</v>
      </c>
      <c r="G13" s="25">
        <v>0.85499999999999998</v>
      </c>
      <c r="H13" s="25">
        <v>0.83399999999999996</v>
      </c>
      <c r="I13" s="25">
        <v>0.83399999999999996</v>
      </c>
      <c r="J13" s="26" t="s">
        <v>14</v>
      </c>
      <c r="K13" s="24" t="s">
        <v>15</v>
      </c>
    </row>
    <row r="14" spans="1:11" s="1" customFormat="1" ht="15.75" customHeight="1" x14ac:dyDescent="0.85">
      <c r="A14" s="12"/>
      <c r="B14" s="21" t="s">
        <v>16</v>
      </c>
      <c r="C14" s="21" t="s">
        <v>17</v>
      </c>
      <c r="D14" s="27">
        <v>24.65</v>
      </c>
      <c r="E14" s="27">
        <v>24.64</v>
      </c>
      <c r="F14" s="27">
        <v>24.88</v>
      </c>
      <c r="G14" s="27">
        <v>24.65</v>
      </c>
      <c r="H14" s="27">
        <v>24.64</v>
      </c>
      <c r="I14" s="27">
        <v>24.88</v>
      </c>
      <c r="J14" s="26" t="s">
        <v>18</v>
      </c>
      <c r="K14" s="24" t="s">
        <v>19</v>
      </c>
    </row>
    <row r="15" spans="1:11" s="1" customFormat="1" ht="15.75" customHeight="1" x14ac:dyDescent="0.85">
      <c r="A15" s="12"/>
      <c r="B15" s="21" t="s">
        <v>20</v>
      </c>
      <c r="C15" s="21" t="s">
        <v>13</v>
      </c>
      <c r="D15" s="28">
        <v>3.5799999999999998E-2</v>
      </c>
      <c r="E15" s="28">
        <v>2.9399999999999999E-2</v>
      </c>
      <c r="F15" s="28">
        <v>2.9399999999999999E-2</v>
      </c>
      <c r="G15" s="28">
        <v>2.7E-2</v>
      </c>
      <c r="H15" s="28">
        <v>2.0899999999999998E-2</v>
      </c>
      <c r="I15" s="28">
        <v>2.0899999999999998E-2</v>
      </c>
      <c r="J15" s="26" t="s">
        <v>21</v>
      </c>
      <c r="K15" s="24" t="s">
        <v>22</v>
      </c>
    </row>
    <row r="16" spans="1:11" s="1" customFormat="1" ht="15.75" customHeight="1" x14ac:dyDescent="0.85">
      <c r="A16" s="12"/>
      <c r="B16" s="21" t="s">
        <v>23</v>
      </c>
      <c r="C16" s="21" t="s">
        <v>17</v>
      </c>
      <c r="D16" s="27">
        <v>25.57</v>
      </c>
      <c r="E16" s="27">
        <v>25.39</v>
      </c>
      <c r="F16" s="27">
        <v>25.63</v>
      </c>
      <c r="G16" s="27">
        <v>25.33</v>
      </c>
      <c r="H16" s="27">
        <v>25.17</v>
      </c>
      <c r="I16" s="27">
        <v>25.41</v>
      </c>
      <c r="J16" s="26" t="s">
        <v>24</v>
      </c>
      <c r="K16" s="24" t="s">
        <v>25</v>
      </c>
    </row>
    <row r="17" spans="1:11" s="1" customFormat="1" ht="15.75" customHeight="1" x14ac:dyDescent="0.85">
      <c r="A17" s="12"/>
      <c r="B17" s="21" t="s">
        <v>26</v>
      </c>
      <c r="C17" s="21" t="s">
        <v>27</v>
      </c>
      <c r="D17" s="29">
        <v>9529.1</v>
      </c>
      <c r="E17" s="29">
        <v>9327.6</v>
      </c>
      <c r="F17" s="29">
        <v>9355.2000000000007</v>
      </c>
      <c r="G17" s="29">
        <v>9616.1</v>
      </c>
      <c r="H17" s="29">
        <v>9409.2999999999993</v>
      </c>
      <c r="I17" s="29">
        <v>9437.1</v>
      </c>
      <c r="J17" s="30" t="s">
        <v>28</v>
      </c>
      <c r="K17" s="24" t="s">
        <v>29</v>
      </c>
    </row>
    <row r="18" spans="1:11" s="1" customFormat="1" ht="15.75" customHeight="1" x14ac:dyDescent="0.85">
      <c r="A18" s="12"/>
      <c r="B18" s="21" t="s">
        <v>30</v>
      </c>
      <c r="C18" s="21" t="s">
        <v>13</v>
      </c>
      <c r="D18" s="31">
        <v>1.18</v>
      </c>
      <c r="E18" s="31">
        <v>1.18</v>
      </c>
      <c r="F18" s="31">
        <v>1.18</v>
      </c>
      <c r="G18" s="31">
        <v>1.18</v>
      </c>
      <c r="H18" s="31">
        <v>1.18</v>
      </c>
      <c r="I18" s="31">
        <v>1.18</v>
      </c>
      <c r="J18" s="32" t="s">
        <v>31</v>
      </c>
      <c r="K18" s="24" t="s">
        <v>32</v>
      </c>
    </row>
    <row r="19" spans="1:11" s="1" customFormat="1" ht="15.75" customHeight="1" x14ac:dyDescent="0.85">
      <c r="A19" s="12"/>
      <c r="B19" s="21" t="s">
        <v>33</v>
      </c>
      <c r="C19" s="21" t="s">
        <v>27</v>
      </c>
      <c r="D19" s="29">
        <v>11244.3</v>
      </c>
      <c r="E19" s="29">
        <v>11006.6</v>
      </c>
      <c r="F19" s="29">
        <v>11039.1</v>
      </c>
      <c r="G19" s="29">
        <v>11347</v>
      </c>
      <c r="H19" s="29">
        <v>11103</v>
      </c>
      <c r="I19" s="29">
        <v>11135.8</v>
      </c>
      <c r="J19" s="30" t="s">
        <v>34</v>
      </c>
      <c r="K19" s="24" t="s">
        <v>35</v>
      </c>
    </row>
    <row r="20" spans="1:11" s="1" customFormat="1" ht="15.75" customHeight="1" x14ac:dyDescent="0.85">
      <c r="A20" s="12"/>
      <c r="B20" s="21" t="s">
        <v>36</v>
      </c>
      <c r="C20" s="21" t="s">
        <v>37</v>
      </c>
      <c r="D20" s="33">
        <v>-1.4907882462686577E-2</v>
      </c>
      <c r="E20" s="33">
        <v>-1.5122096486003574E-2</v>
      </c>
      <c r="F20" s="33">
        <v>-1.5220618801591547E-2</v>
      </c>
      <c r="G20" s="33">
        <v>-1.4634005430700793E-2</v>
      </c>
      <c r="H20" s="33">
        <v>-1.4860955304953646E-2</v>
      </c>
      <c r="I20" s="33">
        <v>-1.4958497674692421E-2</v>
      </c>
      <c r="J20" s="30" t="s">
        <v>38</v>
      </c>
      <c r="K20" s="24" t="s">
        <v>39</v>
      </c>
    </row>
    <row r="21" spans="1:11" s="1" customFormat="1" ht="15.75" customHeight="1" x14ac:dyDescent="0.85">
      <c r="A21" s="12"/>
      <c r="B21" s="21" t="s">
        <v>40</v>
      </c>
      <c r="C21" s="21" t="s">
        <v>13</v>
      </c>
      <c r="D21" s="34">
        <v>2.01E-2</v>
      </c>
      <c r="E21" s="34">
        <v>2.01E-2</v>
      </c>
      <c r="F21" s="34">
        <v>2.01E-2</v>
      </c>
      <c r="G21" s="35"/>
      <c r="H21" s="35"/>
      <c r="I21" s="35"/>
      <c r="J21" s="30" t="s">
        <v>41</v>
      </c>
      <c r="K21" s="24" t="s">
        <v>42</v>
      </c>
    </row>
    <row r="22" spans="1:11" ht="15.75" customHeight="1" x14ac:dyDescent="0.5">
      <c r="A22" s="36"/>
      <c r="B22" s="36"/>
      <c r="C22" s="36"/>
      <c r="D22" s="37"/>
      <c r="E22" s="37"/>
      <c r="F22" s="37"/>
      <c r="G22" s="37"/>
      <c r="H22" s="37"/>
      <c r="I22" s="38"/>
      <c r="J22" s="39"/>
      <c r="K22" s="40"/>
    </row>
    <row r="23" spans="1:11" ht="15.75" customHeight="1" x14ac:dyDescent="0.5">
      <c r="A23" s="36"/>
      <c r="B23" s="17" t="s">
        <v>43</v>
      </c>
      <c r="C23" s="36"/>
      <c r="D23" s="42"/>
      <c r="E23" s="36"/>
      <c r="F23" s="42"/>
      <c r="G23" s="36"/>
      <c r="H23" s="36"/>
      <c r="I23" s="42"/>
      <c r="J23" s="36"/>
      <c r="K23" s="40"/>
    </row>
    <row r="24" spans="1:11" s="1" customFormat="1" ht="15.75" customHeight="1" x14ac:dyDescent="0.85">
      <c r="A24" s="12"/>
      <c r="B24" s="43" t="s">
        <v>44</v>
      </c>
      <c r="C24" s="21" t="s">
        <v>45</v>
      </c>
      <c r="D24" s="29">
        <v>9568.0000000000018</v>
      </c>
      <c r="E24" s="29">
        <v>8839.2833333333347</v>
      </c>
      <c r="F24" s="29">
        <v>8839.2833333333347</v>
      </c>
      <c r="G24" s="29">
        <v>10441.299999999997</v>
      </c>
      <c r="H24" s="29">
        <v>9935.4999999999982</v>
      </c>
      <c r="I24" s="29">
        <v>9935.4999999999982</v>
      </c>
      <c r="J24" s="123" t="s">
        <v>46</v>
      </c>
      <c r="K24" s="124"/>
    </row>
    <row r="25" spans="1:11" s="1" customFormat="1" ht="15.75" customHeight="1" x14ac:dyDescent="0.85">
      <c r="A25" s="12"/>
      <c r="B25" s="43" t="s">
        <v>47</v>
      </c>
      <c r="C25" s="21" t="s">
        <v>45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123" t="s">
        <v>48</v>
      </c>
      <c r="K25" s="124"/>
    </row>
    <row r="26" spans="1:11" s="1" customFormat="1" ht="15.75" customHeight="1" x14ac:dyDescent="0.85">
      <c r="A26" s="12"/>
      <c r="B26" s="43" t="s">
        <v>49</v>
      </c>
      <c r="C26" s="21" t="s">
        <v>50</v>
      </c>
      <c r="D26" s="29">
        <v>308.86666666666662</v>
      </c>
      <c r="E26" s="29">
        <v>308.86666666666662</v>
      </c>
      <c r="F26" s="29">
        <v>308.86666666666662</v>
      </c>
      <c r="G26" s="29">
        <v>310.33333333333331</v>
      </c>
      <c r="H26" s="29">
        <v>310.33333333333331</v>
      </c>
      <c r="I26" s="29">
        <v>310.33333333333331</v>
      </c>
      <c r="J26" s="123" t="s">
        <v>51</v>
      </c>
      <c r="K26" s="124"/>
    </row>
    <row r="27" spans="1:11" s="1" customFormat="1" ht="15.75" customHeight="1" x14ac:dyDescent="0.85">
      <c r="A27" s="12"/>
      <c r="B27" s="43" t="s">
        <v>52</v>
      </c>
      <c r="C27" s="21" t="s">
        <v>45</v>
      </c>
      <c r="D27" s="29">
        <v>16</v>
      </c>
      <c r="E27" s="29">
        <v>16</v>
      </c>
      <c r="F27" s="29">
        <v>16</v>
      </c>
      <c r="G27" s="29">
        <v>19.5</v>
      </c>
      <c r="H27" s="29">
        <v>19.5</v>
      </c>
      <c r="I27" s="29">
        <v>19.5</v>
      </c>
      <c r="J27" s="123" t="s">
        <v>48</v>
      </c>
      <c r="K27" s="124"/>
    </row>
    <row r="28" spans="1:11" s="1" customFormat="1" ht="15.75" customHeight="1" x14ac:dyDescent="0.85">
      <c r="A28" s="12"/>
      <c r="B28" s="43" t="s">
        <v>53</v>
      </c>
      <c r="C28" s="21" t="s">
        <v>50</v>
      </c>
      <c r="D28" s="29">
        <v>437.9</v>
      </c>
      <c r="E28" s="29">
        <v>437.9</v>
      </c>
      <c r="F28" s="29">
        <v>437.9</v>
      </c>
      <c r="G28" s="29">
        <v>313.8</v>
      </c>
      <c r="H28" s="29">
        <v>313.8</v>
      </c>
      <c r="I28" s="29">
        <v>313.8</v>
      </c>
      <c r="J28" s="123" t="s">
        <v>54</v>
      </c>
      <c r="K28" s="124"/>
    </row>
    <row r="29" spans="1:11" s="1" customFormat="1" ht="15.75" customHeight="1" x14ac:dyDescent="0.85">
      <c r="A29" s="12"/>
      <c r="B29" s="43" t="s">
        <v>55</v>
      </c>
      <c r="C29" s="21" t="s">
        <v>50</v>
      </c>
      <c r="D29" s="29">
        <v>-22.4</v>
      </c>
      <c r="E29" s="29">
        <v>-22.4</v>
      </c>
      <c r="F29" s="29">
        <v>-22.4</v>
      </c>
      <c r="G29" s="29">
        <v>-100.9</v>
      </c>
      <c r="H29" s="29">
        <v>-100.9</v>
      </c>
      <c r="I29" s="29">
        <v>-100.9</v>
      </c>
      <c r="J29" s="123" t="s">
        <v>54</v>
      </c>
      <c r="K29" s="124"/>
    </row>
    <row r="30" spans="1:11" s="1" customFormat="1" ht="15.75" customHeight="1" x14ac:dyDescent="0.85">
      <c r="A30" s="12"/>
      <c r="B30" s="44"/>
      <c r="C30" s="36"/>
      <c r="D30" s="36"/>
      <c r="E30" s="36"/>
      <c r="F30" s="36"/>
      <c r="G30" s="36"/>
      <c r="H30" s="36"/>
      <c r="I30" s="36"/>
      <c r="J30" s="45"/>
      <c r="K30" s="46"/>
    </row>
    <row r="31" spans="1:11" ht="15.75" customHeight="1" x14ac:dyDescent="0.5">
      <c r="A31" s="36"/>
      <c r="B31" s="17" t="s">
        <v>56</v>
      </c>
      <c r="C31" s="36"/>
      <c r="D31" s="47" t="s">
        <v>2</v>
      </c>
      <c r="E31" s="47" t="s">
        <v>3</v>
      </c>
      <c r="F31" s="36"/>
      <c r="G31" s="36"/>
      <c r="H31" s="36"/>
      <c r="I31" s="40"/>
      <c r="J31" s="46"/>
      <c r="K31" s="46"/>
    </row>
    <row r="32" spans="1:11" ht="15.75" customHeight="1" x14ac:dyDescent="0.5">
      <c r="A32" s="36"/>
      <c r="B32" s="21" t="s">
        <v>57</v>
      </c>
      <c r="C32" s="21" t="s">
        <v>45</v>
      </c>
      <c r="D32" s="48">
        <v>570</v>
      </c>
      <c r="E32" s="48">
        <v>659</v>
      </c>
      <c r="F32" s="49"/>
      <c r="G32" s="49"/>
      <c r="H32" s="49"/>
      <c r="I32" s="50"/>
      <c r="J32" s="123" t="s">
        <v>58</v>
      </c>
      <c r="K32" s="124"/>
    </row>
    <row r="33" spans="1:11" s="1" customFormat="1" ht="15.75" customHeight="1" x14ac:dyDescent="0.85">
      <c r="A33" s="12"/>
      <c r="B33" s="44"/>
      <c r="C33" s="36"/>
      <c r="D33" s="36"/>
      <c r="E33" s="36"/>
      <c r="F33" s="36"/>
      <c r="G33" s="36"/>
      <c r="H33" s="36"/>
      <c r="I33" s="36"/>
      <c r="J33" s="45"/>
      <c r="K33" s="46"/>
    </row>
    <row r="34" spans="1:11" ht="15.75" customHeight="1" x14ac:dyDescent="0.5">
      <c r="A34" s="36"/>
      <c r="B34" s="17" t="s">
        <v>59</v>
      </c>
      <c r="C34" s="51" t="s">
        <v>60</v>
      </c>
      <c r="D34" s="36"/>
      <c r="E34" s="36"/>
      <c r="F34" s="36"/>
      <c r="G34" s="36"/>
      <c r="H34" s="36"/>
      <c r="I34" s="40"/>
      <c r="J34" s="40"/>
      <c r="K34" s="15"/>
    </row>
    <row r="35" spans="1:11" ht="15.75" customHeight="1" x14ac:dyDescent="0.5">
      <c r="A35" s="36"/>
      <c r="B35" s="52" t="s">
        <v>61</v>
      </c>
      <c r="C35" s="53">
        <v>574</v>
      </c>
      <c r="D35" s="49"/>
      <c r="E35" s="49"/>
      <c r="F35" s="49"/>
      <c r="G35" s="49"/>
      <c r="H35" s="50"/>
      <c r="I35" s="50"/>
      <c r="J35" s="50"/>
      <c r="K35" s="54"/>
    </row>
    <row r="36" spans="1:11" ht="15.75" customHeight="1" x14ac:dyDescent="0.5">
      <c r="A36" s="36"/>
      <c r="B36" s="52" t="s">
        <v>62</v>
      </c>
      <c r="C36" s="53">
        <v>6</v>
      </c>
      <c r="D36" s="49"/>
      <c r="E36" s="49"/>
      <c r="F36" s="49"/>
      <c r="G36" s="49"/>
      <c r="H36" s="50"/>
      <c r="I36" s="50"/>
      <c r="J36" s="50"/>
      <c r="K36" s="54"/>
    </row>
    <row r="37" spans="1:11" ht="15.75" customHeight="1" x14ac:dyDescent="0.5">
      <c r="A37" s="36"/>
      <c r="B37" s="52" t="s">
        <v>63</v>
      </c>
      <c r="C37" s="53">
        <v>8</v>
      </c>
      <c r="D37" s="49"/>
      <c r="E37" s="49"/>
      <c r="F37" s="49"/>
      <c r="G37" s="49"/>
      <c r="H37" s="50"/>
      <c r="I37" s="50"/>
      <c r="J37" s="50"/>
      <c r="K37" s="54"/>
    </row>
    <row r="38" spans="1:11" ht="15.75" customHeight="1" x14ac:dyDescent="0.5">
      <c r="A38" s="36"/>
      <c r="B38" s="52" t="s">
        <v>64</v>
      </c>
      <c r="C38" s="53">
        <v>12.5</v>
      </c>
      <c r="D38" s="49"/>
      <c r="E38" s="49"/>
      <c r="F38" s="49"/>
      <c r="G38" s="49"/>
      <c r="H38" s="50"/>
      <c r="I38" s="50"/>
      <c r="J38" s="50"/>
      <c r="K38" s="54"/>
    </row>
    <row r="39" spans="1:11" ht="15.75" customHeight="1" x14ac:dyDescent="0.5">
      <c r="A39" s="36"/>
      <c r="B39" s="52" t="s">
        <v>65</v>
      </c>
      <c r="C39" s="53">
        <v>10</v>
      </c>
      <c r="D39" s="49"/>
      <c r="E39" s="49"/>
      <c r="F39" s="49"/>
      <c r="G39" s="49"/>
      <c r="H39" s="50"/>
      <c r="I39" s="50"/>
      <c r="J39" s="50"/>
      <c r="K39" s="54"/>
    </row>
    <row r="40" spans="1:11" ht="15.75" customHeight="1" x14ac:dyDescent="0.5">
      <c r="A40" s="36"/>
      <c r="B40" s="52" t="s">
        <v>66</v>
      </c>
      <c r="C40" s="53">
        <v>15</v>
      </c>
      <c r="D40" s="49"/>
      <c r="E40" s="49"/>
      <c r="F40" s="49"/>
      <c r="G40" s="49"/>
      <c r="H40" s="50"/>
      <c r="I40" s="50"/>
      <c r="J40" s="50"/>
      <c r="K40" s="54"/>
    </row>
    <row r="41" spans="1:11" ht="15.75" customHeight="1" x14ac:dyDescent="0.5">
      <c r="A41" s="36"/>
      <c r="B41" s="36"/>
      <c r="C41" s="36"/>
      <c r="D41" s="36"/>
      <c r="E41" s="36"/>
      <c r="F41" s="36"/>
      <c r="G41" s="36"/>
      <c r="H41" s="36"/>
      <c r="I41" s="40"/>
      <c r="J41" s="40"/>
      <c r="K41" s="15"/>
    </row>
    <row r="42" spans="1:11" ht="15.75" customHeight="1" x14ac:dyDescent="0.5">
      <c r="A42" s="36"/>
      <c r="B42" s="17" t="s">
        <v>67</v>
      </c>
      <c r="C42" s="36"/>
      <c r="D42" s="47" t="s">
        <v>2</v>
      </c>
      <c r="E42" s="47" t="s">
        <v>3</v>
      </c>
      <c r="F42" s="36"/>
      <c r="G42" s="36"/>
      <c r="H42" s="40"/>
      <c r="I42" s="40"/>
      <c r="J42" s="40"/>
      <c r="K42" s="15"/>
    </row>
    <row r="43" spans="1:11" ht="15.75" customHeight="1" x14ac:dyDescent="0.5">
      <c r="A43" s="36"/>
      <c r="B43" s="21" t="s">
        <v>68</v>
      </c>
      <c r="C43" s="21" t="s">
        <v>69</v>
      </c>
      <c r="D43" s="48">
        <v>508</v>
      </c>
      <c r="E43" s="48">
        <v>508</v>
      </c>
      <c r="F43" s="36"/>
      <c r="G43" s="55"/>
      <c r="H43" s="55"/>
      <c r="I43" s="55"/>
      <c r="J43" s="56" t="s">
        <v>70</v>
      </c>
      <c r="K43" s="57"/>
    </row>
    <row r="44" spans="1:11" ht="15.75" customHeight="1" x14ac:dyDescent="0.5">
      <c r="A44" s="36"/>
      <c r="B44" s="45"/>
      <c r="C44" s="36"/>
      <c r="D44" s="36"/>
      <c r="E44" s="36"/>
      <c r="F44" s="36"/>
      <c r="G44" s="36"/>
      <c r="H44" s="36"/>
      <c r="I44" s="40"/>
      <c r="J44" s="40"/>
      <c r="K44" s="15"/>
    </row>
    <row r="45" spans="1:11" ht="34.200000000000003" x14ac:dyDescent="0.5">
      <c r="A45" s="36"/>
      <c r="B45" s="58" t="s">
        <v>71</v>
      </c>
      <c r="C45" s="47" t="s">
        <v>72</v>
      </c>
      <c r="D45" s="59" t="s">
        <v>73</v>
      </c>
      <c r="E45" s="59" t="s">
        <v>74</v>
      </c>
      <c r="F45" s="36"/>
      <c r="G45" s="36"/>
      <c r="H45" s="36"/>
      <c r="I45" s="40"/>
      <c r="J45" s="40"/>
      <c r="K45" s="15"/>
    </row>
    <row r="46" spans="1:11" ht="15.75" customHeight="1" x14ac:dyDescent="0.5">
      <c r="A46" s="36"/>
      <c r="B46" s="21" t="s">
        <v>75</v>
      </c>
      <c r="C46" s="24">
        <v>19</v>
      </c>
      <c r="D46" s="24">
        <v>15.9</v>
      </c>
      <c r="E46" s="24">
        <v>19.5</v>
      </c>
      <c r="F46" s="55"/>
      <c r="G46" s="55"/>
      <c r="H46" s="55"/>
      <c r="I46" s="55"/>
      <c r="J46" s="56" t="s">
        <v>76</v>
      </c>
      <c r="K46" s="57"/>
    </row>
    <row r="47" spans="1:11" ht="15.75" customHeight="1" x14ac:dyDescent="0.5">
      <c r="A47" s="36"/>
      <c r="B47" s="21" t="s">
        <v>77</v>
      </c>
      <c r="C47" s="24">
        <v>20.100000000000001</v>
      </c>
      <c r="D47" s="24">
        <v>19.3</v>
      </c>
      <c r="E47" s="24">
        <v>21.4</v>
      </c>
      <c r="F47" s="55"/>
      <c r="G47" s="55"/>
      <c r="H47" s="55"/>
      <c r="I47" s="55"/>
      <c r="J47" s="56" t="s">
        <v>76</v>
      </c>
      <c r="K47" s="57"/>
    </row>
    <row r="48" spans="1:11" ht="15.75" customHeight="1" x14ac:dyDescent="0.5">
      <c r="A48" s="36"/>
      <c r="B48" s="21" t="s">
        <v>78</v>
      </c>
      <c r="C48" s="24">
        <v>41.2</v>
      </c>
      <c r="D48" s="24">
        <v>35.6</v>
      </c>
      <c r="E48" s="24">
        <v>46</v>
      </c>
      <c r="F48" s="55"/>
      <c r="G48" s="55"/>
      <c r="H48" s="55"/>
      <c r="I48" s="55"/>
      <c r="J48" s="56" t="s">
        <v>76</v>
      </c>
      <c r="K48" s="57"/>
    </row>
    <row r="49" spans="1:11" ht="15.75" customHeight="1" x14ac:dyDescent="0.5">
      <c r="A49" s="36"/>
      <c r="B49" s="21" t="s">
        <v>79</v>
      </c>
      <c r="C49" s="24">
        <v>42.4</v>
      </c>
      <c r="D49" s="24">
        <v>34.200000000000003</v>
      </c>
      <c r="E49" s="24">
        <v>45.8</v>
      </c>
      <c r="F49" s="49"/>
      <c r="G49" s="49"/>
      <c r="H49" s="49"/>
      <c r="I49" s="50"/>
      <c r="J49" s="56" t="s">
        <v>76</v>
      </c>
      <c r="K49" s="57"/>
    </row>
    <row r="50" spans="1:11" ht="15.75" customHeight="1" x14ac:dyDescent="0.5">
      <c r="A50" s="36"/>
      <c r="B50" s="21" t="s">
        <v>80</v>
      </c>
      <c r="C50" s="24">
        <v>41.2</v>
      </c>
      <c r="D50" s="24">
        <v>36.9</v>
      </c>
      <c r="E50" s="24">
        <v>47</v>
      </c>
      <c r="F50" s="55"/>
      <c r="G50" s="55"/>
      <c r="H50" s="55"/>
      <c r="I50" s="55"/>
      <c r="J50" s="56" t="s">
        <v>76</v>
      </c>
      <c r="K50" s="57"/>
    </row>
    <row r="51" spans="1:11" ht="15.75" customHeight="1" x14ac:dyDescent="0.5">
      <c r="A51" s="36"/>
      <c r="B51" s="21" t="s">
        <v>81</v>
      </c>
      <c r="C51" s="24">
        <v>41</v>
      </c>
      <c r="D51" s="24">
        <v>35.1</v>
      </c>
      <c r="E51" s="24">
        <v>46.6</v>
      </c>
      <c r="F51" s="55"/>
      <c r="G51" s="55"/>
      <c r="H51" s="55"/>
      <c r="I51" s="55"/>
      <c r="J51" s="56" t="s">
        <v>76</v>
      </c>
      <c r="K51" s="57"/>
    </row>
    <row r="52" spans="1:11" ht="15.75" customHeight="1" x14ac:dyDescent="0.5">
      <c r="A52" s="36"/>
      <c r="B52" s="21" t="s">
        <v>82</v>
      </c>
      <c r="C52" s="24">
        <v>41.2</v>
      </c>
      <c r="D52" s="24">
        <v>34.6</v>
      </c>
      <c r="E52" s="24">
        <v>44.5</v>
      </c>
      <c r="F52" s="55"/>
      <c r="G52" s="55"/>
      <c r="H52" s="55"/>
      <c r="I52" s="55"/>
      <c r="J52" s="56" t="s">
        <v>76</v>
      </c>
      <c r="K52" s="57"/>
    </row>
    <row r="53" spans="1:11" ht="15.75" customHeight="1" x14ac:dyDescent="0.5">
      <c r="A53" s="36"/>
      <c r="B53" s="21" t="s">
        <v>83</v>
      </c>
      <c r="C53" s="24">
        <v>43.5</v>
      </c>
      <c r="D53" s="24">
        <v>35.200000000000003</v>
      </c>
      <c r="E53" s="24">
        <v>45.5</v>
      </c>
      <c r="F53" s="55"/>
      <c r="G53" s="55"/>
      <c r="H53" s="55"/>
      <c r="I53" s="55"/>
      <c r="J53" s="56" t="s">
        <v>76</v>
      </c>
      <c r="K53" s="57"/>
    </row>
    <row r="54" spans="1:11" ht="15.75" customHeight="1" x14ac:dyDescent="0.5">
      <c r="A54" s="36"/>
      <c r="B54" s="21" t="s">
        <v>84</v>
      </c>
      <c r="C54" s="24">
        <v>43</v>
      </c>
      <c r="D54" s="24">
        <v>34.9</v>
      </c>
      <c r="E54" s="24">
        <v>45.2</v>
      </c>
      <c r="F54" s="55"/>
      <c r="G54" s="55"/>
      <c r="H54" s="55"/>
      <c r="I54" s="55"/>
      <c r="J54" s="56" t="s">
        <v>76</v>
      </c>
      <c r="K54" s="57"/>
    </row>
    <row r="55" spans="1:11" ht="15.75" customHeight="1" x14ac:dyDescent="0.5">
      <c r="A55" s="36"/>
      <c r="B55" s="21" t="s">
        <v>85</v>
      </c>
      <c r="C55" s="24">
        <v>43</v>
      </c>
      <c r="D55" s="24">
        <v>36.1</v>
      </c>
      <c r="E55" s="24">
        <v>46.6</v>
      </c>
      <c r="F55" s="55"/>
      <c r="G55" s="55"/>
      <c r="H55" s="55"/>
      <c r="I55" s="55"/>
      <c r="J55" s="56" t="s">
        <v>76</v>
      </c>
      <c r="K55" s="57"/>
    </row>
    <row r="56" spans="1:11" ht="15.75" customHeight="1" x14ac:dyDescent="0.5">
      <c r="A56" s="36"/>
      <c r="B56" s="21" t="s">
        <v>86</v>
      </c>
      <c r="C56" s="24">
        <v>42.6</v>
      </c>
      <c r="D56" s="24">
        <v>31.9</v>
      </c>
      <c r="E56" s="24">
        <v>44.8</v>
      </c>
      <c r="F56" s="55"/>
      <c r="G56" s="55"/>
      <c r="H56" s="55"/>
      <c r="I56" s="55"/>
      <c r="J56" s="56" t="s">
        <v>76</v>
      </c>
      <c r="K56" s="57"/>
    </row>
    <row r="57" spans="1:11" ht="15.75" customHeight="1" x14ac:dyDescent="0.5">
      <c r="A57" s="36"/>
      <c r="B57" s="21" t="s">
        <v>87</v>
      </c>
      <c r="C57" s="24">
        <v>41.4</v>
      </c>
      <c r="D57" s="24">
        <v>33.5</v>
      </c>
      <c r="E57" s="24">
        <v>42.8</v>
      </c>
      <c r="F57" s="55"/>
      <c r="G57" s="55"/>
      <c r="H57" s="55"/>
      <c r="I57" s="55"/>
      <c r="J57" s="56" t="s">
        <v>76</v>
      </c>
      <c r="K57" s="57"/>
    </row>
    <row r="58" spans="1:11" ht="15.75" customHeight="1" x14ac:dyDescent="0.5">
      <c r="A58" s="36"/>
      <c r="B58" s="21" t="s">
        <v>88</v>
      </c>
      <c r="C58" s="24">
        <v>41.1</v>
      </c>
      <c r="D58" s="24">
        <v>34.1</v>
      </c>
      <c r="E58" s="24">
        <v>44.6</v>
      </c>
      <c r="F58" s="55"/>
      <c r="G58" s="55"/>
      <c r="H58" s="55"/>
      <c r="I58" s="55"/>
      <c r="J58" s="56" t="s">
        <v>76</v>
      </c>
      <c r="K58" s="57"/>
    </row>
    <row r="59" spans="1:11" ht="15.75" customHeight="1" x14ac:dyDescent="0.5">
      <c r="A59" s="36"/>
      <c r="B59" s="21" t="s">
        <v>89</v>
      </c>
      <c r="C59" s="24">
        <v>42.8</v>
      </c>
      <c r="D59" s="24">
        <v>33.299999999999997</v>
      </c>
      <c r="E59" s="24">
        <v>44</v>
      </c>
      <c r="F59" s="55"/>
      <c r="G59" s="55"/>
      <c r="H59" s="55"/>
      <c r="I59" s="55"/>
      <c r="J59" s="56" t="s">
        <v>76</v>
      </c>
      <c r="K59" s="57"/>
    </row>
    <row r="60" spans="1:11" ht="15.75" customHeight="1" x14ac:dyDescent="0.5">
      <c r="A60" s="36"/>
      <c r="B60" s="21" t="s">
        <v>90</v>
      </c>
      <c r="C60" s="24">
        <v>19.100000000000001</v>
      </c>
      <c r="D60" s="24">
        <v>18.600000000000001</v>
      </c>
      <c r="E60" s="24">
        <v>24</v>
      </c>
      <c r="F60" s="55"/>
      <c r="G60" s="55"/>
      <c r="H60" s="55"/>
      <c r="I60" s="55"/>
      <c r="J60" s="56" t="s">
        <v>76</v>
      </c>
      <c r="K60" s="57"/>
    </row>
    <row r="61" spans="1:11" ht="15.75" customHeight="1" x14ac:dyDescent="0.5">
      <c r="A61" s="36"/>
      <c r="B61" s="21" t="s">
        <v>91</v>
      </c>
      <c r="C61" s="24">
        <v>17.100000000000001</v>
      </c>
      <c r="D61" s="24">
        <v>19.100000000000001</v>
      </c>
      <c r="E61" s="24">
        <v>24.1</v>
      </c>
      <c r="F61" s="55"/>
      <c r="G61" s="55"/>
      <c r="H61" s="55"/>
      <c r="I61" s="55"/>
      <c r="J61" s="56" t="s">
        <v>76</v>
      </c>
      <c r="K61" s="57"/>
    </row>
    <row r="62" spans="1:11" ht="15.75" customHeight="1" x14ac:dyDescent="0.5">
      <c r="A62" s="36"/>
      <c r="B62" s="21" t="s">
        <v>92</v>
      </c>
      <c r="C62" s="24">
        <v>17.2</v>
      </c>
      <c r="D62" s="24">
        <v>17.899999999999999</v>
      </c>
      <c r="E62" s="24">
        <v>23.3</v>
      </c>
      <c r="F62" s="55"/>
      <c r="G62" s="55"/>
      <c r="H62" s="55"/>
      <c r="I62" s="55"/>
      <c r="J62" s="56" t="s">
        <v>76</v>
      </c>
      <c r="K62" s="57"/>
    </row>
    <row r="63" spans="1:11" ht="15.75" customHeight="1" x14ac:dyDescent="0.5">
      <c r="A63" s="36"/>
      <c r="B63" s="21" t="s">
        <v>93</v>
      </c>
      <c r="C63" s="24">
        <v>17.100000000000001</v>
      </c>
      <c r="D63" s="24">
        <v>16.3</v>
      </c>
      <c r="E63" s="24">
        <v>21.2</v>
      </c>
      <c r="F63" s="55"/>
      <c r="G63" s="55"/>
      <c r="H63" s="55"/>
      <c r="I63" s="55"/>
      <c r="J63" s="56" t="s">
        <v>76</v>
      </c>
      <c r="K63" s="57"/>
    </row>
    <row r="64" spans="1:11" ht="15.75" customHeight="1" x14ac:dyDescent="0.5">
      <c r="A64" s="36"/>
      <c r="B64" s="21" t="s">
        <v>94</v>
      </c>
      <c r="C64" s="24">
        <v>16.5</v>
      </c>
      <c r="D64" s="24">
        <v>17.3</v>
      </c>
      <c r="E64" s="24">
        <v>22.8</v>
      </c>
      <c r="F64" s="55"/>
      <c r="G64" s="55"/>
      <c r="H64" s="55"/>
      <c r="I64" s="55"/>
      <c r="J64" s="56" t="s">
        <v>76</v>
      </c>
      <c r="K64" s="57"/>
    </row>
    <row r="65" spans="1:11" ht="15.75" customHeight="1" x14ac:dyDescent="0.5">
      <c r="A65" s="36"/>
      <c r="B65" s="21" t="s">
        <v>95</v>
      </c>
      <c r="C65" s="24">
        <v>18</v>
      </c>
      <c r="D65" s="24">
        <v>16.5</v>
      </c>
      <c r="E65" s="24">
        <v>21.4</v>
      </c>
      <c r="F65" s="55"/>
      <c r="G65" s="55"/>
      <c r="H65" s="55"/>
      <c r="I65" s="55"/>
      <c r="J65" s="56" t="s">
        <v>76</v>
      </c>
      <c r="K65" s="57"/>
    </row>
    <row r="66" spans="1:11" ht="15.75" customHeight="1" x14ac:dyDescent="0.5">
      <c r="A66" s="36"/>
      <c r="B66" s="21" t="s">
        <v>96</v>
      </c>
      <c r="C66" s="24">
        <v>17.600000000000001</v>
      </c>
      <c r="D66" s="24">
        <v>17.2</v>
      </c>
      <c r="E66" s="24">
        <v>22.1</v>
      </c>
      <c r="F66" s="55"/>
      <c r="G66" s="55"/>
      <c r="H66" s="55"/>
      <c r="I66" s="55"/>
      <c r="J66" s="56" t="s">
        <v>76</v>
      </c>
      <c r="K66" s="57"/>
    </row>
    <row r="67" spans="1:11" ht="15.75" customHeight="1" x14ac:dyDescent="0.5">
      <c r="A67" s="36"/>
      <c r="B67" s="21" t="s">
        <v>97</v>
      </c>
      <c r="C67" s="24">
        <v>16.100000000000001</v>
      </c>
      <c r="D67" s="24">
        <v>15.3</v>
      </c>
      <c r="E67" s="24">
        <v>21.7</v>
      </c>
      <c r="F67" s="55"/>
      <c r="G67" s="55"/>
      <c r="H67" s="55"/>
      <c r="I67" s="55"/>
      <c r="J67" s="56" t="s">
        <v>76</v>
      </c>
      <c r="K67" s="57"/>
    </row>
    <row r="68" spans="1:11" ht="15.75" customHeight="1" x14ac:dyDescent="0.5">
      <c r="A68" s="36"/>
      <c r="B68" s="21" t="s">
        <v>98</v>
      </c>
      <c r="C68" s="24">
        <v>16.8</v>
      </c>
      <c r="D68" s="24">
        <v>18.899999999999999</v>
      </c>
      <c r="E68" s="24">
        <v>24.7</v>
      </c>
      <c r="F68" s="55"/>
      <c r="G68" s="55"/>
      <c r="H68" s="55"/>
      <c r="I68" s="55"/>
      <c r="J68" s="56" t="s">
        <v>76</v>
      </c>
      <c r="K68" s="57"/>
    </row>
    <row r="69" spans="1:11" ht="15.75" customHeight="1" x14ac:dyDescent="0.5">
      <c r="A69" s="36"/>
      <c r="B69" s="21" t="s">
        <v>99</v>
      </c>
      <c r="C69" s="24">
        <v>17.3</v>
      </c>
      <c r="D69" s="24">
        <v>17.3</v>
      </c>
      <c r="E69" s="24">
        <v>23.1</v>
      </c>
      <c r="F69" s="55"/>
      <c r="G69" s="55"/>
      <c r="H69" s="55"/>
      <c r="I69" s="55"/>
      <c r="J69" s="56" t="s">
        <v>76</v>
      </c>
      <c r="K69" s="57"/>
    </row>
    <row r="70" spans="1:11" ht="15.75" customHeight="1" x14ac:dyDescent="0.5">
      <c r="A70" s="36"/>
      <c r="B70" s="21" t="s">
        <v>100</v>
      </c>
      <c r="C70" s="24">
        <v>17.600000000000001</v>
      </c>
      <c r="D70" s="24">
        <v>18</v>
      </c>
      <c r="E70" s="24">
        <v>23.4</v>
      </c>
      <c r="F70" s="55"/>
      <c r="G70" s="55"/>
      <c r="H70" s="55"/>
      <c r="I70" s="55"/>
      <c r="J70" s="56" t="s">
        <v>76</v>
      </c>
      <c r="K70" s="57"/>
    </row>
    <row r="71" spans="1:11" ht="15.75" customHeight="1" x14ac:dyDescent="0.5">
      <c r="A71" s="36"/>
      <c r="B71" s="21" t="s">
        <v>101</v>
      </c>
      <c r="C71" s="24">
        <v>17.100000000000001</v>
      </c>
      <c r="D71" s="24">
        <v>15.8</v>
      </c>
      <c r="E71" s="24">
        <v>22.3</v>
      </c>
      <c r="F71" s="55"/>
      <c r="G71" s="55"/>
      <c r="H71" s="55"/>
      <c r="I71" s="55"/>
      <c r="J71" s="56" t="s">
        <v>76</v>
      </c>
      <c r="K71" s="57"/>
    </row>
    <row r="72" spans="1:11" ht="15.75" customHeight="1" x14ac:dyDescent="0.5">
      <c r="A72" s="36"/>
      <c r="B72" s="21" t="s">
        <v>102</v>
      </c>
      <c r="C72" s="24">
        <v>17.100000000000001</v>
      </c>
      <c r="D72" s="24">
        <v>16.8</v>
      </c>
      <c r="E72" s="24">
        <v>22.2</v>
      </c>
      <c r="F72" s="55"/>
      <c r="G72" s="55"/>
      <c r="H72" s="55"/>
      <c r="I72" s="55"/>
      <c r="J72" s="56" t="s">
        <v>76</v>
      </c>
      <c r="K72" s="57"/>
    </row>
    <row r="73" spans="1:11" ht="15.75" customHeight="1" x14ac:dyDescent="0.5">
      <c r="A73" s="36"/>
      <c r="B73" s="21" t="s">
        <v>103</v>
      </c>
      <c r="C73" s="24">
        <v>18.600000000000001</v>
      </c>
      <c r="D73" s="24">
        <v>18</v>
      </c>
      <c r="E73" s="24">
        <v>24.8</v>
      </c>
      <c r="F73" s="55"/>
      <c r="G73" s="55"/>
      <c r="H73" s="55"/>
      <c r="I73" s="55"/>
      <c r="J73" s="56" t="s">
        <v>76</v>
      </c>
      <c r="K73" s="57"/>
    </row>
    <row r="74" spans="1:11" ht="15.75" customHeight="1" x14ac:dyDescent="0.5">
      <c r="A74" s="36"/>
      <c r="B74" s="21" t="s">
        <v>104</v>
      </c>
      <c r="C74" s="24">
        <v>16.600000000000001</v>
      </c>
      <c r="D74" s="24">
        <v>14</v>
      </c>
      <c r="E74" s="24">
        <v>21.1</v>
      </c>
      <c r="F74" s="55"/>
      <c r="G74" s="55"/>
      <c r="H74" s="55"/>
      <c r="I74" s="55"/>
      <c r="J74" s="56" t="s">
        <v>76</v>
      </c>
      <c r="K74" s="57"/>
    </row>
    <row r="75" spans="1:11" ht="15.75" customHeight="1" x14ac:dyDescent="0.5">
      <c r="A75" s="36"/>
      <c r="B75" s="21" t="s">
        <v>105</v>
      </c>
      <c r="C75" s="24">
        <v>19</v>
      </c>
      <c r="D75" s="24">
        <v>16.5</v>
      </c>
      <c r="E75" s="24">
        <v>23.2</v>
      </c>
      <c r="F75" s="55"/>
      <c r="G75" s="55"/>
      <c r="H75" s="55"/>
      <c r="I75" s="55"/>
      <c r="J75" s="56" t="s">
        <v>76</v>
      </c>
      <c r="K75" s="57"/>
    </row>
    <row r="76" spans="1:11" ht="15.75" customHeight="1" x14ac:dyDescent="0.5">
      <c r="A76" s="36"/>
      <c r="B76" s="21" t="s">
        <v>106</v>
      </c>
      <c r="C76" s="24">
        <v>16</v>
      </c>
      <c r="D76" s="24">
        <v>16.600000000000001</v>
      </c>
      <c r="E76" s="24">
        <v>19.5</v>
      </c>
      <c r="F76" s="55"/>
      <c r="G76" s="55"/>
      <c r="H76" s="55"/>
      <c r="I76" s="55"/>
      <c r="J76" s="56" t="s">
        <v>107</v>
      </c>
      <c r="K76" s="57"/>
    </row>
    <row r="77" spans="1:11" ht="15.75" customHeight="1" x14ac:dyDescent="0.5">
      <c r="A77" s="36"/>
      <c r="B77" s="21" t="s">
        <v>108</v>
      </c>
      <c r="C77" s="24">
        <v>13.9</v>
      </c>
      <c r="D77" s="24">
        <v>14</v>
      </c>
      <c r="E77" s="24">
        <v>16.3</v>
      </c>
      <c r="F77" s="55"/>
      <c r="G77" s="55"/>
      <c r="H77" s="55"/>
      <c r="I77" s="55"/>
      <c r="J77" s="56" t="s">
        <v>109</v>
      </c>
      <c r="K77" s="57"/>
    </row>
    <row r="78" spans="1:11" ht="15.75" customHeight="1" x14ac:dyDescent="0.5">
      <c r="A78" s="36"/>
      <c r="B78" s="21" t="s">
        <v>110</v>
      </c>
      <c r="C78" s="24">
        <v>15.1</v>
      </c>
      <c r="D78" s="24">
        <v>14.2</v>
      </c>
      <c r="E78" s="24">
        <v>20.2</v>
      </c>
      <c r="F78" s="55"/>
      <c r="G78" s="55"/>
      <c r="H78" s="55"/>
      <c r="I78" s="55"/>
      <c r="J78" s="56" t="s">
        <v>76</v>
      </c>
      <c r="K78" s="57"/>
    </row>
    <row r="79" spans="1:11" ht="15.75" customHeight="1" x14ac:dyDescent="0.5">
      <c r="A79" s="36"/>
      <c r="B79" s="21" t="s">
        <v>111</v>
      </c>
      <c r="C79" s="24">
        <v>8.8000000000000007</v>
      </c>
      <c r="D79" s="24">
        <v>8.1</v>
      </c>
      <c r="E79" s="24">
        <v>10.1</v>
      </c>
      <c r="F79" s="55"/>
      <c r="G79" s="55"/>
      <c r="H79" s="55"/>
      <c r="I79" s="55"/>
      <c r="J79" s="56" t="s">
        <v>76</v>
      </c>
      <c r="K79" s="57"/>
    </row>
    <row r="80" spans="1:11" ht="15.75" customHeight="1" x14ac:dyDescent="0.5">
      <c r="A80" s="36"/>
      <c r="B80" s="21" t="s">
        <v>112</v>
      </c>
      <c r="C80" s="24">
        <v>21.7</v>
      </c>
      <c r="D80" s="24">
        <v>21.7</v>
      </c>
      <c r="E80" s="24">
        <v>22.8</v>
      </c>
      <c r="F80" s="55"/>
      <c r="G80" s="55"/>
      <c r="H80" s="55"/>
      <c r="I80" s="55"/>
      <c r="J80" s="56" t="s">
        <v>113</v>
      </c>
      <c r="K80" s="57"/>
    </row>
    <row r="81" spans="1:12" ht="15.75" customHeight="1" x14ac:dyDescent="0.5">
      <c r="A81" s="36"/>
      <c r="B81" s="21" t="s">
        <v>114</v>
      </c>
      <c r="C81" s="24">
        <v>21.2</v>
      </c>
      <c r="D81" s="24">
        <v>16.5</v>
      </c>
      <c r="E81" s="24">
        <v>24.4</v>
      </c>
      <c r="F81" s="55"/>
      <c r="G81" s="55"/>
      <c r="H81" s="55"/>
      <c r="I81" s="55"/>
      <c r="J81" s="56" t="s">
        <v>76</v>
      </c>
      <c r="K81" s="57"/>
    </row>
    <row r="82" spans="1:12" ht="15.75" customHeight="1" x14ac:dyDescent="0.5">
      <c r="A82" s="36"/>
      <c r="B82" s="21" t="s">
        <v>115</v>
      </c>
      <c r="C82" s="24">
        <v>20.2</v>
      </c>
      <c r="D82" s="24">
        <v>16.399999999999999</v>
      </c>
      <c r="E82" s="24">
        <v>22.4</v>
      </c>
      <c r="F82" s="55"/>
      <c r="G82" s="55"/>
      <c r="H82" s="55"/>
      <c r="I82" s="55"/>
      <c r="J82" s="56" t="s">
        <v>76</v>
      </c>
      <c r="K82" s="57"/>
    </row>
    <row r="83" spans="1:12" ht="15.75" customHeight="1" x14ac:dyDescent="0.5">
      <c r="A83" s="36"/>
      <c r="B83" s="21" t="s">
        <v>116</v>
      </c>
      <c r="C83" s="24">
        <v>40.4</v>
      </c>
      <c r="D83" s="24">
        <v>40.4</v>
      </c>
      <c r="E83" s="24">
        <v>75</v>
      </c>
      <c r="F83" s="55"/>
      <c r="G83" s="55"/>
      <c r="H83" s="55"/>
      <c r="I83" s="55"/>
      <c r="J83" s="56" t="s">
        <v>113</v>
      </c>
      <c r="K83" s="57"/>
    </row>
    <row r="84" spans="1:12" ht="15.75" customHeight="1" x14ac:dyDescent="0.5">
      <c r="A84" s="36"/>
      <c r="B84" s="21" t="s">
        <v>117</v>
      </c>
      <c r="C84" s="24">
        <v>37.6</v>
      </c>
      <c r="D84" s="24">
        <v>37.6</v>
      </c>
      <c r="E84" s="24">
        <v>41.9</v>
      </c>
      <c r="F84" s="55"/>
      <c r="G84" s="55"/>
      <c r="H84" s="55"/>
      <c r="I84" s="55"/>
      <c r="J84" s="56" t="s">
        <v>113</v>
      </c>
      <c r="K84" s="57"/>
    </row>
    <row r="85" spans="1:12" ht="15.75" customHeight="1" x14ac:dyDescent="0.5">
      <c r="A85" s="36"/>
      <c r="B85" s="21" t="s">
        <v>118</v>
      </c>
      <c r="C85" s="24">
        <v>39.200000000000003</v>
      </c>
      <c r="D85" s="24">
        <v>39.200000000000003</v>
      </c>
      <c r="E85" s="24">
        <v>37.299999999999997</v>
      </c>
      <c r="F85" s="55"/>
      <c r="G85" s="55"/>
      <c r="H85" s="55"/>
      <c r="I85" s="55"/>
      <c r="J85" s="56" t="s">
        <v>113</v>
      </c>
      <c r="K85" s="57"/>
    </row>
    <row r="86" spans="1:12" ht="15.75" customHeight="1" x14ac:dyDescent="0.5">
      <c r="A86" s="36"/>
      <c r="B86" s="21" t="s">
        <v>119</v>
      </c>
      <c r="C86" s="24">
        <v>39.799999999999997</v>
      </c>
      <c r="D86" s="24">
        <v>39.799999999999997</v>
      </c>
      <c r="E86" s="24">
        <v>41.6</v>
      </c>
      <c r="F86" s="55"/>
      <c r="G86" s="55"/>
      <c r="H86" s="55"/>
      <c r="I86" s="55"/>
      <c r="J86" s="56" t="s">
        <v>113</v>
      </c>
      <c r="K86" s="57"/>
    </row>
    <row r="87" spans="1:12" ht="15.75" customHeight="1" x14ac:dyDescent="0.5">
      <c r="A87" s="36"/>
      <c r="B87" s="21" t="s">
        <v>120</v>
      </c>
      <c r="C87" s="24">
        <v>40.5</v>
      </c>
      <c r="D87" s="24">
        <v>40.5</v>
      </c>
      <c r="E87" s="24">
        <v>40.799999999999997</v>
      </c>
      <c r="F87" s="55"/>
      <c r="G87" s="55"/>
      <c r="H87" s="55"/>
      <c r="I87" s="55"/>
      <c r="J87" s="56" t="s">
        <v>113</v>
      </c>
      <c r="K87" s="57"/>
    </row>
    <row r="88" spans="1:12" ht="15.75" customHeight="1" x14ac:dyDescent="0.5">
      <c r="A88" s="36"/>
      <c r="B88" s="21" t="s">
        <v>121</v>
      </c>
      <c r="C88" s="24">
        <v>38.1</v>
      </c>
      <c r="D88" s="24">
        <v>38.1</v>
      </c>
      <c r="E88" s="24">
        <v>40.299999999999997</v>
      </c>
      <c r="F88" s="55"/>
      <c r="G88" s="55"/>
      <c r="H88" s="55"/>
      <c r="I88" s="55"/>
      <c r="J88" s="56" t="s">
        <v>113</v>
      </c>
      <c r="K88" s="57"/>
    </row>
    <row r="89" spans="1:12" ht="15.75" customHeight="1" x14ac:dyDescent="0.5">
      <c r="A89" s="36"/>
      <c r="B89" s="21" t="s">
        <v>122</v>
      </c>
      <c r="C89" s="24">
        <v>35.799999999999997</v>
      </c>
      <c r="D89" s="24">
        <v>35.799999999999997</v>
      </c>
      <c r="E89" s="24">
        <v>40.799999999999997</v>
      </c>
      <c r="F89" s="55"/>
      <c r="G89" s="55"/>
      <c r="H89" s="55"/>
      <c r="I89" s="55"/>
      <c r="J89" s="56" t="s">
        <v>113</v>
      </c>
      <c r="K89" s="57"/>
    </row>
    <row r="90" spans="1:12" ht="15.75" customHeight="1" x14ac:dyDescent="0.5">
      <c r="A90" s="60"/>
      <c r="B90" s="60"/>
      <c r="C90" s="17"/>
      <c r="D90" s="17"/>
      <c r="E90" s="17"/>
      <c r="F90" s="17"/>
      <c r="G90" s="17"/>
      <c r="H90" s="17"/>
      <c r="I90" s="17"/>
      <c r="J90" s="17"/>
      <c r="K90" s="17"/>
    </row>
    <row r="91" spans="1:12" s="1" customFormat="1" ht="10.8" customHeight="1" x14ac:dyDescent="0.85">
      <c r="A91" s="8"/>
      <c r="B91" s="8"/>
      <c r="C91" s="8"/>
      <c r="D91" s="8"/>
      <c r="E91" s="8"/>
      <c r="F91" s="8"/>
      <c r="G91" s="9"/>
      <c r="H91" s="9"/>
      <c r="I91" s="9"/>
      <c r="J91" s="9"/>
      <c r="K91" s="9"/>
      <c r="L91" s="41"/>
    </row>
    <row r="92" spans="1:12" ht="19.5" customHeight="1" x14ac:dyDescent="0.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</row>
    <row r="93" spans="1:12" x14ac:dyDescent="0.5">
      <c r="D93" s="41"/>
      <c r="E93" s="41"/>
      <c r="F93" s="41"/>
      <c r="H93" s="41"/>
      <c r="I93" s="41"/>
      <c r="J93" s="41"/>
      <c r="K93" s="41"/>
    </row>
    <row r="94" spans="1:12" x14ac:dyDescent="0.5">
      <c r="B94" s="62" t="s">
        <v>123</v>
      </c>
    </row>
    <row r="95" spans="1:12" x14ac:dyDescent="0.5">
      <c r="B95" s="63" t="s">
        <v>124</v>
      </c>
    </row>
    <row r="96" spans="1:12" x14ac:dyDescent="0.5">
      <c r="B96" s="64" t="s">
        <v>125</v>
      </c>
    </row>
    <row r="97" spans="2:2" x14ac:dyDescent="0.5">
      <c r="B97" s="65"/>
    </row>
    <row r="98" spans="2:2" x14ac:dyDescent="0.5">
      <c r="B98" s="66" t="s">
        <v>126</v>
      </c>
    </row>
    <row r="99" spans="2:2" x14ac:dyDescent="0.5">
      <c r="B99" s="64" t="s">
        <v>127</v>
      </c>
    </row>
    <row r="100" spans="2:2" x14ac:dyDescent="0.5">
      <c r="B100" s="63" t="s">
        <v>128</v>
      </c>
    </row>
    <row r="101" spans="2:2" x14ac:dyDescent="0.5">
      <c r="B101" s="65"/>
    </row>
    <row r="102" spans="2:2" x14ac:dyDescent="0.5">
      <c r="B102" s="63" t="s">
        <v>129</v>
      </c>
    </row>
    <row r="103" spans="2:2" x14ac:dyDescent="0.5">
      <c r="B103" s="64" t="s">
        <v>130</v>
      </c>
    </row>
    <row r="104" spans="2:2" x14ac:dyDescent="0.5">
      <c r="B104" s="65"/>
    </row>
    <row r="105" spans="2:2" x14ac:dyDescent="0.5">
      <c r="B105" s="63" t="s">
        <v>131</v>
      </c>
    </row>
    <row r="106" spans="2:2" x14ac:dyDescent="0.5">
      <c r="B106" s="64" t="s">
        <v>132</v>
      </c>
    </row>
    <row r="107" spans="2:2" x14ac:dyDescent="0.5">
      <c r="B107" s="65"/>
    </row>
    <row r="108" spans="2:2" x14ac:dyDescent="0.5">
      <c r="B108" s="63" t="s">
        <v>133</v>
      </c>
    </row>
    <row r="109" spans="2:2" x14ac:dyDescent="0.5">
      <c r="B109" s="64" t="s">
        <v>127</v>
      </c>
    </row>
    <row r="110" spans="2:2" x14ac:dyDescent="0.5">
      <c r="B110" s="63" t="s">
        <v>134</v>
      </c>
    </row>
    <row r="111" spans="2:2" x14ac:dyDescent="0.5">
      <c r="B111" s="63"/>
    </row>
    <row r="112" spans="2:2" x14ac:dyDescent="0.5">
      <c r="B112" s="63" t="s">
        <v>135</v>
      </c>
    </row>
    <row r="113" spans="2:2" x14ac:dyDescent="0.5">
      <c r="B113" s="67" t="s">
        <v>136</v>
      </c>
    </row>
    <row r="114" spans="2:2" x14ac:dyDescent="0.5">
      <c r="B114" s="68" t="s">
        <v>137</v>
      </c>
    </row>
    <row r="115" spans="2:2" x14ac:dyDescent="0.5">
      <c r="B115" s="63"/>
    </row>
    <row r="116" spans="2:2" x14ac:dyDescent="0.5">
      <c r="B116" s="63" t="s">
        <v>138</v>
      </c>
    </row>
    <row r="117" spans="2:2" x14ac:dyDescent="0.5">
      <c r="B117" s="67" t="s">
        <v>139</v>
      </c>
    </row>
    <row r="118" spans="2:2" x14ac:dyDescent="0.5">
      <c r="B118" s="68" t="s">
        <v>140</v>
      </c>
    </row>
    <row r="119" spans="2:2" x14ac:dyDescent="0.5">
      <c r="B119" s="63"/>
    </row>
    <row r="120" spans="2:2" x14ac:dyDescent="0.5">
      <c r="B120" s="68" t="s">
        <v>141</v>
      </c>
    </row>
    <row r="121" spans="2:2" x14ac:dyDescent="0.5">
      <c r="B121" s="67" t="s">
        <v>142</v>
      </c>
    </row>
    <row r="122" spans="2:2" x14ac:dyDescent="0.5">
      <c r="B122" s="68"/>
    </row>
    <row r="123" spans="2:2" x14ac:dyDescent="0.5">
      <c r="B123" s="63"/>
    </row>
    <row r="124" spans="2:2" x14ac:dyDescent="0.5">
      <c r="B124" s="65"/>
    </row>
    <row r="125" spans="2:2" x14ac:dyDescent="0.5">
      <c r="B125" s="68"/>
    </row>
  </sheetData>
  <mergeCells count="7">
    <mergeCell ref="J32:K32"/>
    <mergeCell ref="J24:K24"/>
    <mergeCell ref="J25:K25"/>
    <mergeCell ref="J26:K26"/>
    <mergeCell ref="J27:K27"/>
    <mergeCell ref="J28:K28"/>
    <mergeCell ref="J29:K29"/>
  </mergeCells>
  <hyperlinks>
    <hyperlink ref="B96" r:id="rId1"/>
    <hyperlink ref="B99" r:id="rId2"/>
    <hyperlink ref="B103" r:id="rId3"/>
    <hyperlink ref="B106" r:id="rId4"/>
    <hyperlink ref="B109" r:id="rId5"/>
    <hyperlink ref="B117" r:id="rId6"/>
    <hyperlink ref="B121" r:id="rId7"/>
  </hyperlinks>
  <pageMargins left="0.5" right="0.5" top="0.5" bottom="0.5" header="0.3" footer="0.3"/>
  <pageSetup scale="42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5F86"/>
    <pageSetUpPr fitToPage="1"/>
  </sheetPr>
  <dimension ref="A1:L149"/>
  <sheetViews>
    <sheetView zoomScaleNormal="100" workbookViewId="0">
      <selection activeCell="B7" sqref="B7"/>
    </sheetView>
  </sheetViews>
  <sheetFormatPr defaultColWidth="9.1015625" defaultRowHeight="15" x14ac:dyDescent="0.5"/>
  <cols>
    <col min="1" max="1" width="2.68359375" style="41" customWidth="1"/>
    <col min="2" max="2" width="56.68359375" style="41" customWidth="1"/>
    <col min="3" max="3" width="26.68359375" style="41" customWidth="1"/>
    <col min="4" max="9" width="13.3125" style="2" customWidth="1"/>
    <col min="10" max="10" width="58.68359375" style="2" customWidth="1"/>
    <col min="11" max="11" width="13.68359375" style="2" customWidth="1"/>
    <col min="12" max="16384" width="9.1015625" style="41"/>
  </cols>
  <sheetData>
    <row r="1" spans="1:11" s="1" customFormat="1" ht="13.5" customHeight="1" x14ac:dyDescent="0.85"/>
    <row r="2" spans="1:11" s="1" customFormat="1" ht="13.5" customHeight="1" x14ac:dyDescent="0.85">
      <c r="B2"/>
    </row>
    <row r="3" spans="1:11" s="1" customFormat="1" ht="13.5" customHeight="1" x14ac:dyDescent="0.85">
      <c r="G3" s="2"/>
    </row>
    <row r="4" spans="1:11" s="1" customFormat="1" ht="13.5" customHeight="1" x14ac:dyDescent="0.85">
      <c r="G4" s="2"/>
    </row>
    <row r="5" spans="1:11" s="1" customFormat="1" ht="26.7" x14ac:dyDescent="1.1000000000000001">
      <c r="B5" s="3" t="s">
        <v>146</v>
      </c>
      <c r="D5" s="2"/>
      <c r="E5" s="2"/>
      <c r="F5" s="2"/>
      <c r="G5" s="2"/>
      <c r="H5" s="2"/>
      <c r="I5" s="2"/>
      <c r="J5" s="2"/>
      <c r="K5" s="2"/>
    </row>
    <row r="6" spans="1:11" s="1" customFormat="1" ht="21" x14ac:dyDescent="0.85">
      <c r="B6" s="4" t="s">
        <v>1</v>
      </c>
      <c r="D6" s="2"/>
      <c r="E6" s="2"/>
      <c r="F6" s="2"/>
      <c r="G6" s="2"/>
      <c r="H6" s="2"/>
      <c r="I6" s="2"/>
      <c r="J6" s="2"/>
      <c r="K6" s="2"/>
    </row>
    <row r="7" spans="1:11" s="1" customFormat="1" ht="21" x14ac:dyDescent="0.85">
      <c r="B7" s="125" t="s">
        <v>288</v>
      </c>
      <c r="D7" s="2"/>
      <c r="E7" s="2"/>
      <c r="F7" s="2"/>
      <c r="G7" s="2"/>
      <c r="H7" s="2"/>
      <c r="I7" s="2"/>
      <c r="J7" s="2"/>
      <c r="K7" s="2"/>
    </row>
    <row r="8" spans="1:11" s="1" customFormat="1" ht="21" x14ac:dyDescent="0.85">
      <c r="A8" s="5"/>
      <c r="B8" s="5"/>
      <c r="C8" s="5"/>
      <c r="D8" s="6"/>
      <c r="E8" s="6"/>
      <c r="F8" s="6"/>
      <c r="G8" s="6"/>
      <c r="H8" s="6"/>
      <c r="I8" s="7"/>
      <c r="J8" s="7"/>
      <c r="K8" s="7"/>
    </row>
    <row r="9" spans="1:11" s="1" customFormat="1" ht="10.5" customHeight="1" x14ac:dyDescent="0.85">
      <c r="A9" s="8"/>
      <c r="B9" s="8"/>
      <c r="C9" s="8"/>
      <c r="D9" s="9"/>
      <c r="E9" s="9"/>
      <c r="F9" s="9"/>
      <c r="G9" s="9"/>
      <c r="H9" s="9"/>
      <c r="I9" s="10"/>
      <c r="J9" s="11"/>
      <c r="K9" s="11"/>
    </row>
    <row r="10" spans="1:11" s="1" customFormat="1" ht="15.75" customHeight="1" x14ac:dyDescent="0.85">
      <c r="A10" s="12"/>
      <c r="B10" s="12"/>
      <c r="C10" s="13"/>
      <c r="D10" s="14" t="s">
        <v>2</v>
      </c>
      <c r="E10" s="14" t="s">
        <v>2</v>
      </c>
      <c r="F10" s="14" t="s">
        <v>2</v>
      </c>
      <c r="G10" s="14" t="s">
        <v>3</v>
      </c>
      <c r="H10" s="14" t="s">
        <v>3</v>
      </c>
      <c r="I10" s="14" t="s">
        <v>3</v>
      </c>
      <c r="J10" s="15"/>
      <c r="K10" s="15"/>
    </row>
    <row r="11" spans="1:11" s="20" customFormat="1" ht="15.75" customHeight="1" x14ac:dyDescent="0.85">
      <c r="A11" s="16"/>
      <c r="B11" s="17" t="s">
        <v>4</v>
      </c>
      <c r="C11" s="18" t="s">
        <v>5</v>
      </c>
      <c r="D11" s="19">
        <v>2022</v>
      </c>
      <c r="E11" s="19">
        <v>2023</v>
      </c>
      <c r="F11" s="19">
        <v>2024</v>
      </c>
      <c r="G11" s="19" t="s">
        <v>143</v>
      </c>
      <c r="H11" s="19" t="s">
        <v>144</v>
      </c>
      <c r="I11" s="19" t="s">
        <v>145</v>
      </c>
      <c r="J11" s="18" t="s">
        <v>6</v>
      </c>
      <c r="K11" s="18" t="s">
        <v>7</v>
      </c>
    </row>
    <row r="12" spans="1:11" s="1" customFormat="1" ht="15.75" customHeight="1" x14ac:dyDescent="0.85">
      <c r="A12" s="12"/>
      <c r="B12" s="21" t="s">
        <v>8</v>
      </c>
      <c r="C12" s="21" t="s">
        <v>9</v>
      </c>
      <c r="D12" s="22">
        <v>15757</v>
      </c>
      <c r="E12" s="22">
        <v>15705</v>
      </c>
      <c r="F12" s="22">
        <v>15733</v>
      </c>
      <c r="G12" s="22">
        <v>15757</v>
      </c>
      <c r="H12" s="22">
        <v>15705</v>
      </c>
      <c r="I12" s="22">
        <v>15733</v>
      </c>
      <c r="J12" s="23" t="s">
        <v>147</v>
      </c>
      <c r="K12" s="24" t="s">
        <v>11</v>
      </c>
    </row>
    <row r="13" spans="1:11" s="1" customFormat="1" ht="15.75" customHeight="1" x14ac:dyDescent="0.85">
      <c r="A13" s="12"/>
      <c r="B13" s="69" t="s">
        <v>12</v>
      </c>
      <c r="C13" s="21" t="s">
        <v>13</v>
      </c>
      <c r="D13" s="25">
        <v>0.91400000000000003</v>
      </c>
      <c r="E13" s="25">
        <v>0.89500000000000002</v>
      </c>
      <c r="F13" s="25">
        <v>0.83499999999999996</v>
      </c>
      <c r="G13" s="25">
        <v>0.91400000000000003</v>
      </c>
      <c r="H13" s="25">
        <v>0.89500000000000002</v>
      </c>
      <c r="I13" s="25">
        <v>0.83499999999999996</v>
      </c>
      <c r="J13" s="26" t="s">
        <v>14</v>
      </c>
      <c r="K13" s="24" t="s">
        <v>15</v>
      </c>
    </row>
    <row r="14" spans="1:11" s="1" customFormat="1" ht="15.75" customHeight="1" x14ac:dyDescent="0.85">
      <c r="A14" s="12"/>
      <c r="B14" s="21" t="s">
        <v>16</v>
      </c>
      <c r="C14" s="21" t="s">
        <v>17</v>
      </c>
      <c r="D14" s="27">
        <v>19.329999999999998</v>
      </c>
      <c r="E14" s="27">
        <v>19.75</v>
      </c>
      <c r="F14" s="27">
        <v>20.190000000000001</v>
      </c>
      <c r="G14" s="27">
        <v>19.329999999999998</v>
      </c>
      <c r="H14" s="27">
        <v>19.75</v>
      </c>
      <c r="I14" s="27">
        <v>20.190000000000001</v>
      </c>
      <c r="J14" s="26" t="s">
        <v>18</v>
      </c>
      <c r="K14" s="24" t="s">
        <v>19</v>
      </c>
    </row>
    <row r="15" spans="1:11" s="1" customFormat="1" ht="15.75" customHeight="1" x14ac:dyDescent="0.85">
      <c r="A15" s="12"/>
      <c r="B15" s="21" t="s">
        <v>20</v>
      </c>
      <c r="C15" s="21" t="s">
        <v>13</v>
      </c>
      <c r="D15" s="28">
        <v>4.4200000000000003E-2</v>
      </c>
      <c r="E15" s="28">
        <v>4.02E-2</v>
      </c>
      <c r="F15" s="28">
        <v>4.02E-2</v>
      </c>
      <c r="G15" s="28">
        <v>3.0499999999999999E-2</v>
      </c>
      <c r="H15" s="28">
        <v>2.6800000000000001E-2</v>
      </c>
      <c r="I15" s="28">
        <v>2.6800000000000001E-2</v>
      </c>
      <c r="J15" s="26" t="s">
        <v>21</v>
      </c>
      <c r="K15" s="24" t="s">
        <v>22</v>
      </c>
    </row>
    <row r="16" spans="1:11" s="1" customFormat="1" ht="15.75" customHeight="1" x14ac:dyDescent="0.85">
      <c r="A16" s="12"/>
      <c r="B16" s="21" t="s">
        <v>23</v>
      </c>
      <c r="C16" s="21" t="s">
        <v>17</v>
      </c>
      <c r="D16" s="27">
        <v>20.22</v>
      </c>
      <c r="E16" s="27">
        <v>20.58</v>
      </c>
      <c r="F16" s="27">
        <v>21.04</v>
      </c>
      <c r="G16" s="27">
        <v>19.940000000000001</v>
      </c>
      <c r="H16" s="27">
        <v>20.29</v>
      </c>
      <c r="I16" s="27">
        <v>20.75</v>
      </c>
      <c r="J16" s="26" t="s">
        <v>24</v>
      </c>
      <c r="K16" s="24" t="s">
        <v>25</v>
      </c>
    </row>
    <row r="17" spans="1:11" s="1" customFormat="1" ht="15.75" customHeight="1" x14ac:dyDescent="0.85">
      <c r="A17" s="12"/>
      <c r="B17" s="21" t="s">
        <v>26</v>
      </c>
      <c r="C17" s="21" t="s">
        <v>27</v>
      </c>
      <c r="D17" s="29">
        <v>13765.3</v>
      </c>
      <c r="E17" s="29">
        <v>13490.9</v>
      </c>
      <c r="F17" s="29">
        <v>12608.9</v>
      </c>
      <c r="G17" s="29">
        <v>13962.6</v>
      </c>
      <c r="H17" s="29">
        <v>13679.3</v>
      </c>
      <c r="I17" s="29">
        <v>12785</v>
      </c>
      <c r="J17" s="30" t="s">
        <v>28</v>
      </c>
      <c r="K17" s="24" t="s">
        <v>29</v>
      </c>
    </row>
    <row r="18" spans="1:11" s="1" customFormat="1" ht="15.75" customHeight="1" x14ac:dyDescent="0.85">
      <c r="A18" s="12"/>
      <c r="B18" s="21" t="s">
        <v>30</v>
      </c>
      <c r="C18" s="21" t="s">
        <v>13</v>
      </c>
      <c r="D18" s="31">
        <v>1.1499999999999999</v>
      </c>
      <c r="E18" s="31">
        <v>1.1499999999999999</v>
      </c>
      <c r="F18" s="31">
        <v>1.1499999999999999</v>
      </c>
      <c r="G18" s="31">
        <v>1.1499999999999999</v>
      </c>
      <c r="H18" s="31">
        <v>1.1499999999999999</v>
      </c>
      <c r="I18" s="31">
        <v>1.1499999999999999</v>
      </c>
      <c r="J18" s="32" t="s">
        <v>31</v>
      </c>
      <c r="K18" s="24" t="s">
        <v>32</v>
      </c>
    </row>
    <row r="19" spans="1:11" s="1" customFormat="1" ht="15.75" customHeight="1" x14ac:dyDescent="0.85">
      <c r="A19" s="12"/>
      <c r="B19" s="21" t="s">
        <v>33</v>
      </c>
      <c r="C19" s="21" t="s">
        <v>27</v>
      </c>
      <c r="D19" s="29">
        <v>15830.1</v>
      </c>
      <c r="E19" s="29">
        <v>15514.5</v>
      </c>
      <c r="F19" s="29">
        <v>14500.2</v>
      </c>
      <c r="G19" s="29">
        <v>16057</v>
      </c>
      <c r="H19" s="29">
        <v>15731.2</v>
      </c>
      <c r="I19" s="29">
        <v>14702.8</v>
      </c>
      <c r="J19" s="30" t="s">
        <v>34</v>
      </c>
      <c r="K19" s="24" t="s">
        <v>35</v>
      </c>
    </row>
    <row r="20" spans="1:11" s="1" customFormat="1" ht="15.75" customHeight="1" x14ac:dyDescent="0.85">
      <c r="A20" s="12"/>
      <c r="B20" s="21" t="s">
        <v>36</v>
      </c>
      <c r="C20" s="21" t="s">
        <v>37</v>
      </c>
      <c r="D20" s="33">
        <v>-9.7927160015497811E-3</v>
      </c>
      <c r="E20" s="33">
        <v>-1.0169994069974301E-2</v>
      </c>
      <c r="F20" s="33">
        <v>-1.1124623274996028E-2</v>
      </c>
      <c r="G20" s="33">
        <v>-9.520626432391141E-3</v>
      </c>
      <c r="H20" s="33">
        <v>-9.8883961206686407E-3</v>
      </c>
      <c r="I20" s="33">
        <v>-1.0819689227239549E-2</v>
      </c>
      <c r="J20" s="30" t="s">
        <v>38</v>
      </c>
      <c r="K20" s="24" t="s">
        <v>39</v>
      </c>
    </row>
    <row r="21" spans="1:11" s="1" customFormat="1" ht="15.75" customHeight="1" x14ac:dyDescent="0.85">
      <c r="A21" s="12"/>
      <c r="B21" s="21" t="s">
        <v>40</v>
      </c>
      <c r="C21" s="21" t="s">
        <v>13</v>
      </c>
      <c r="D21" s="34">
        <v>2.01E-2</v>
      </c>
      <c r="E21" s="34">
        <v>2.01E-2</v>
      </c>
      <c r="F21" s="34">
        <v>2.01E-2</v>
      </c>
      <c r="G21" s="35"/>
      <c r="H21" s="35"/>
      <c r="I21" s="35"/>
      <c r="J21" s="30" t="s">
        <v>41</v>
      </c>
      <c r="K21" s="24" t="s">
        <v>42</v>
      </c>
    </row>
    <row r="22" spans="1:11" ht="15.75" customHeight="1" x14ac:dyDescent="0.5">
      <c r="A22" s="36"/>
      <c r="B22" s="36"/>
      <c r="C22" s="36"/>
      <c r="D22" s="37"/>
      <c r="E22" s="37"/>
      <c r="F22" s="37"/>
      <c r="G22" s="37"/>
      <c r="H22" s="37"/>
      <c r="I22" s="38"/>
      <c r="J22" s="39"/>
      <c r="K22" s="40"/>
    </row>
    <row r="23" spans="1:11" ht="15.75" customHeight="1" x14ac:dyDescent="0.5">
      <c r="A23" s="36"/>
      <c r="B23" s="17" t="s">
        <v>43</v>
      </c>
      <c r="C23" s="36"/>
      <c r="D23" s="42"/>
      <c r="E23" s="36"/>
      <c r="F23" s="42"/>
      <c r="G23" s="36"/>
      <c r="H23" s="36"/>
      <c r="I23" s="42"/>
      <c r="J23" s="36"/>
      <c r="K23" s="40"/>
    </row>
    <row r="24" spans="1:11" s="1" customFormat="1" ht="15.75" customHeight="1" x14ac:dyDescent="0.85">
      <c r="A24" s="12"/>
      <c r="B24" s="43" t="s">
        <v>44</v>
      </c>
      <c r="C24" s="21" t="s">
        <v>45</v>
      </c>
      <c r="D24" s="29">
        <v>14320.199999999999</v>
      </c>
      <c r="E24" s="29">
        <v>13553.483333333332</v>
      </c>
      <c r="F24" s="29">
        <v>13553.483333333332</v>
      </c>
      <c r="G24" s="29">
        <v>15439.099999999991</v>
      </c>
      <c r="H24" s="29">
        <v>14895.299999999992</v>
      </c>
      <c r="I24" s="29">
        <v>14895.299999999992</v>
      </c>
      <c r="J24" s="123" t="s">
        <v>46</v>
      </c>
      <c r="K24" s="124"/>
    </row>
    <row r="25" spans="1:11" s="1" customFormat="1" ht="15.75" customHeight="1" x14ac:dyDescent="0.85">
      <c r="A25" s="12"/>
      <c r="B25" s="43" t="s">
        <v>47</v>
      </c>
      <c r="C25" s="21" t="s">
        <v>45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123" t="s">
        <v>48</v>
      </c>
      <c r="K25" s="124"/>
    </row>
    <row r="26" spans="1:11" s="1" customFormat="1" ht="15.75" customHeight="1" x14ac:dyDescent="0.85">
      <c r="A26" s="12"/>
      <c r="B26" s="43" t="s">
        <v>49</v>
      </c>
      <c r="C26" s="21" t="s">
        <v>50</v>
      </c>
      <c r="D26" s="29">
        <v>308.86666666666662</v>
      </c>
      <c r="E26" s="29">
        <v>308.86666666666662</v>
      </c>
      <c r="F26" s="29">
        <v>308.86666666666662</v>
      </c>
      <c r="G26" s="29">
        <v>310.33333333333331</v>
      </c>
      <c r="H26" s="29">
        <v>310.33333333333331</v>
      </c>
      <c r="I26" s="29">
        <v>310.33333333333331</v>
      </c>
      <c r="J26" s="123" t="s">
        <v>51</v>
      </c>
      <c r="K26" s="124"/>
    </row>
    <row r="27" spans="1:11" s="1" customFormat="1" ht="15.75" customHeight="1" x14ac:dyDescent="0.85">
      <c r="A27" s="12"/>
      <c r="B27" s="43" t="s">
        <v>52</v>
      </c>
      <c r="C27" s="21" t="s">
        <v>45</v>
      </c>
      <c r="D27" s="29">
        <v>16</v>
      </c>
      <c r="E27" s="29">
        <v>16</v>
      </c>
      <c r="F27" s="29">
        <v>16</v>
      </c>
      <c r="G27" s="29">
        <v>19.5</v>
      </c>
      <c r="H27" s="29">
        <v>19.5</v>
      </c>
      <c r="I27" s="29">
        <v>19.5</v>
      </c>
      <c r="J27" s="123" t="s">
        <v>48</v>
      </c>
      <c r="K27" s="124"/>
    </row>
    <row r="28" spans="1:11" s="1" customFormat="1" ht="15.75" customHeight="1" x14ac:dyDescent="0.85">
      <c r="A28" s="12"/>
      <c r="B28" s="43" t="s">
        <v>53</v>
      </c>
      <c r="C28" s="21" t="s">
        <v>50</v>
      </c>
      <c r="D28" s="29">
        <v>537.70000000000005</v>
      </c>
      <c r="E28" s="29">
        <v>537.70000000000005</v>
      </c>
      <c r="F28" s="29">
        <v>537.70000000000005</v>
      </c>
      <c r="G28" s="29">
        <v>380.7</v>
      </c>
      <c r="H28" s="29">
        <v>380.7</v>
      </c>
      <c r="I28" s="29">
        <v>380.7</v>
      </c>
      <c r="J28" s="123" t="s">
        <v>54</v>
      </c>
      <c r="K28" s="124"/>
    </row>
    <row r="29" spans="1:11" s="1" customFormat="1" ht="15.75" customHeight="1" x14ac:dyDescent="0.85">
      <c r="A29" s="12"/>
      <c r="B29" s="43" t="s">
        <v>55</v>
      </c>
      <c r="C29" s="21" t="s">
        <v>50</v>
      </c>
      <c r="D29" s="29">
        <v>-27.9</v>
      </c>
      <c r="E29" s="29">
        <v>-27.9</v>
      </c>
      <c r="F29" s="29">
        <v>-27.9</v>
      </c>
      <c r="G29" s="29">
        <v>-126.8</v>
      </c>
      <c r="H29" s="29">
        <v>-126.8</v>
      </c>
      <c r="I29" s="29">
        <v>-126.8</v>
      </c>
      <c r="J29" s="123" t="s">
        <v>54</v>
      </c>
      <c r="K29" s="124"/>
    </row>
    <row r="30" spans="1:11" s="1" customFormat="1" ht="15.75" customHeight="1" x14ac:dyDescent="0.85">
      <c r="A30" s="12"/>
      <c r="B30" s="44"/>
      <c r="C30" s="36"/>
      <c r="D30" s="36"/>
      <c r="E30" s="36"/>
      <c r="F30" s="36"/>
      <c r="G30" s="36"/>
      <c r="H30" s="36"/>
      <c r="I30" s="36"/>
      <c r="J30" s="45"/>
      <c r="K30" s="46"/>
    </row>
    <row r="31" spans="1:11" ht="15.75" customHeight="1" x14ac:dyDescent="0.5">
      <c r="A31" s="36"/>
      <c r="B31" s="17" t="s">
        <v>56</v>
      </c>
      <c r="C31" s="36"/>
      <c r="D31" s="47" t="s">
        <v>2</v>
      </c>
      <c r="E31" s="47" t="s">
        <v>3</v>
      </c>
      <c r="F31" s="36"/>
      <c r="G31" s="36"/>
      <c r="H31" s="36"/>
      <c r="I31" s="40"/>
      <c r="J31" s="46"/>
      <c r="K31" s="46"/>
    </row>
    <row r="32" spans="1:11" ht="15.75" customHeight="1" x14ac:dyDescent="0.5">
      <c r="A32" s="36"/>
      <c r="B32" s="21" t="s">
        <v>57</v>
      </c>
      <c r="C32" s="21" t="s">
        <v>45</v>
      </c>
      <c r="D32" s="48">
        <v>570</v>
      </c>
      <c r="E32" s="48">
        <v>659</v>
      </c>
      <c r="F32" s="49"/>
      <c r="G32" s="49"/>
      <c r="H32" s="49"/>
      <c r="I32" s="50"/>
      <c r="J32" s="123" t="s">
        <v>58</v>
      </c>
      <c r="K32" s="124"/>
    </row>
    <row r="33" spans="1:11" s="1" customFormat="1" ht="15.75" customHeight="1" x14ac:dyDescent="0.85">
      <c r="A33" s="12"/>
      <c r="B33" s="44"/>
      <c r="C33" s="36"/>
      <c r="D33" s="36"/>
      <c r="E33" s="36"/>
      <c r="F33" s="36"/>
      <c r="G33" s="36"/>
      <c r="H33" s="36"/>
      <c r="I33" s="36"/>
      <c r="J33" s="45"/>
      <c r="K33" s="46"/>
    </row>
    <row r="34" spans="1:11" ht="15.75" customHeight="1" x14ac:dyDescent="0.5">
      <c r="A34" s="36"/>
      <c r="B34" s="17" t="s">
        <v>148</v>
      </c>
      <c r="C34" s="51" t="s">
        <v>60</v>
      </c>
      <c r="D34" s="36"/>
      <c r="E34" s="36"/>
      <c r="F34" s="36"/>
      <c r="G34" s="36"/>
      <c r="H34" s="36"/>
      <c r="I34" s="40"/>
      <c r="J34" s="40"/>
      <c r="K34" s="15"/>
    </row>
    <row r="35" spans="1:11" ht="15.75" customHeight="1" x14ac:dyDescent="0.5">
      <c r="A35" s="36"/>
      <c r="B35" s="52" t="s">
        <v>61</v>
      </c>
      <c r="C35" s="53">
        <v>574</v>
      </c>
      <c r="D35" s="49"/>
      <c r="E35" s="49"/>
      <c r="F35" s="49"/>
      <c r="G35" s="49"/>
      <c r="H35" s="50"/>
      <c r="I35" s="50"/>
      <c r="J35" s="50"/>
      <c r="K35" s="54"/>
    </row>
    <row r="36" spans="1:11" ht="15.75" customHeight="1" x14ac:dyDescent="0.5">
      <c r="A36" s="36"/>
      <c r="B36" s="52" t="s">
        <v>62</v>
      </c>
      <c r="C36" s="53">
        <v>6</v>
      </c>
      <c r="D36" s="49"/>
      <c r="E36" s="49"/>
      <c r="F36" s="49"/>
      <c r="G36" s="49"/>
      <c r="H36" s="50"/>
      <c r="I36" s="50"/>
      <c r="J36" s="50"/>
      <c r="K36" s="54"/>
    </row>
    <row r="37" spans="1:11" ht="15.75" customHeight="1" x14ac:dyDescent="0.5">
      <c r="A37" s="36"/>
      <c r="B37" s="52" t="s">
        <v>63</v>
      </c>
      <c r="C37" s="53">
        <v>8</v>
      </c>
      <c r="D37" s="49"/>
      <c r="E37" s="49"/>
      <c r="F37" s="49"/>
      <c r="G37" s="49"/>
      <c r="H37" s="50"/>
      <c r="I37" s="50"/>
      <c r="J37" s="50"/>
      <c r="K37" s="54"/>
    </row>
    <row r="38" spans="1:11" ht="15.75" customHeight="1" x14ac:dyDescent="0.5">
      <c r="A38" s="36"/>
      <c r="B38" s="52" t="s">
        <v>64</v>
      </c>
      <c r="C38" s="53">
        <v>12.5</v>
      </c>
      <c r="D38" s="49"/>
      <c r="E38" s="49"/>
      <c r="F38" s="49"/>
      <c r="G38" s="49"/>
      <c r="H38" s="50"/>
      <c r="I38" s="50"/>
      <c r="J38" s="50"/>
      <c r="K38" s="54"/>
    </row>
    <row r="39" spans="1:11" ht="15.75" customHeight="1" x14ac:dyDescent="0.5">
      <c r="A39" s="36"/>
      <c r="B39" s="52" t="s">
        <v>65</v>
      </c>
      <c r="C39" s="53">
        <v>10</v>
      </c>
      <c r="D39" s="49"/>
      <c r="E39" s="49"/>
      <c r="F39" s="49"/>
      <c r="G39" s="49"/>
      <c r="H39" s="50"/>
      <c r="I39" s="50"/>
      <c r="J39" s="50"/>
      <c r="K39" s="54"/>
    </row>
    <row r="40" spans="1:11" ht="15.75" customHeight="1" x14ac:dyDescent="0.5">
      <c r="A40" s="36"/>
      <c r="B40" s="52" t="s">
        <v>66</v>
      </c>
      <c r="C40" s="53">
        <v>15</v>
      </c>
      <c r="D40" s="49"/>
      <c r="E40" s="49"/>
      <c r="F40" s="49"/>
      <c r="G40" s="49"/>
      <c r="H40" s="50"/>
      <c r="I40" s="50"/>
      <c r="J40" s="50"/>
      <c r="K40" s="54"/>
    </row>
    <row r="41" spans="1:11" ht="15.75" customHeight="1" x14ac:dyDescent="0.5">
      <c r="A41" s="36"/>
      <c r="B41" s="52" t="s">
        <v>149</v>
      </c>
      <c r="C41" s="53">
        <v>20</v>
      </c>
      <c r="D41" s="49"/>
      <c r="E41" s="49"/>
      <c r="F41" s="49"/>
      <c r="G41" s="49"/>
      <c r="H41" s="50"/>
      <c r="I41" s="50"/>
      <c r="J41" s="50"/>
      <c r="K41" s="54"/>
    </row>
    <row r="42" spans="1:11" ht="15.75" customHeight="1" x14ac:dyDescent="0.5">
      <c r="A42" s="36"/>
      <c r="B42" s="52" t="s">
        <v>150</v>
      </c>
      <c r="C42" s="53">
        <v>20</v>
      </c>
      <c r="D42" s="49"/>
      <c r="E42" s="49"/>
      <c r="F42" s="49"/>
      <c r="G42" s="49"/>
      <c r="H42" s="50"/>
      <c r="I42" s="50"/>
      <c r="J42" s="50"/>
      <c r="K42" s="54"/>
    </row>
    <row r="43" spans="1:11" ht="15.75" customHeight="1" x14ac:dyDescent="0.5">
      <c r="A43" s="36"/>
      <c r="B43" s="52" t="s">
        <v>151</v>
      </c>
      <c r="C43" s="53">
        <v>100</v>
      </c>
      <c r="D43" s="49"/>
      <c r="E43" s="49"/>
      <c r="F43" s="49"/>
      <c r="G43" s="49"/>
      <c r="H43" s="50"/>
      <c r="I43" s="50"/>
      <c r="J43" s="50"/>
      <c r="K43" s="54"/>
    </row>
    <row r="44" spans="1:11" ht="15.75" customHeight="1" x14ac:dyDescent="0.5">
      <c r="A44" s="36"/>
      <c r="B44" s="52" t="s">
        <v>152</v>
      </c>
      <c r="C44" s="53">
        <v>200</v>
      </c>
      <c r="D44" s="49"/>
      <c r="E44" s="49"/>
      <c r="F44" s="49"/>
      <c r="G44" s="49"/>
      <c r="H44" s="50"/>
      <c r="I44" s="50"/>
      <c r="J44" s="50"/>
      <c r="K44" s="54"/>
    </row>
    <row r="45" spans="1:11" ht="15.75" customHeight="1" x14ac:dyDescent="0.5">
      <c r="A45" s="36"/>
      <c r="B45" s="52" t="s">
        <v>153</v>
      </c>
      <c r="C45" s="53">
        <v>88.9</v>
      </c>
      <c r="D45" s="49"/>
      <c r="E45" s="49"/>
      <c r="F45" s="49"/>
      <c r="G45" s="49"/>
      <c r="H45" s="50"/>
      <c r="I45" s="50"/>
      <c r="J45" s="50"/>
      <c r="K45" s="54"/>
    </row>
    <row r="46" spans="1:11" ht="15.75" customHeight="1" x14ac:dyDescent="0.5">
      <c r="A46" s="36"/>
      <c r="B46" s="52" t="s">
        <v>154</v>
      </c>
      <c r="C46" s="53">
        <v>20</v>
      </c>
      <c r="D46" s="49"/>
      <c r="E46" s="49"/>
      <c r="F46" s="49"/>
      <c r="G46" s="49"/>
      <c r="H46" s="50"/>
      <c r="I46" s="50"/>
      <c r="J46" s="50"/>
      <c r="K46" s="54"/>
    </row>
    <row r="47" spans="1:11" ht="15.75" customHeight="1" x14ac:dyDescent="0.5">
      <c r="A47" s="36"/>
      <c r="B47" s="52" t="s">
        <v>155</v>
      </c>
      <c r="C47" s="53">
        <v>10</v>
      </c>
      <c r="D47" s="49"/>
      <c r="E47" s="49"/>
      <c r="F47" s="49"/>
      <c r="G47" s="49"/>
      <c r="H47" s="50"/>
      <c r="I47" s="50"/>
      <c r="J47" s="50"/>
      <c r="K47" s="54"/>
    </row>
    <row r="48" spans="1:11" ht="15.75" customHeight="1" x14ac:dyDescent="0.5">
      <c r="A48" s="36"/>
      <c r="B48" s="52" t="s">
        <v>156</v>
      </c>
      <c r="C48" s="53">
        <v>20</v>
      </c>
      <c r="D48" s="49"/>
      <c r="E48" s="49"/>
      <c r="F48" s="49"/>
      <c r="G48" s="49"/>
      <c r="H48" s="50"/>
      <c r="I48" s="50"/>
      <c r="J48" s="50"/>
      <c r="K48" s="54"/>
    </row>
    <row r="49" spans="1:11" ht="15.75" customHeight="1" x14ac:dyDescent="0.5">
      <c r="A49" s="36"/>
      <c r="B49" s="52" t="s">
        <v>157</v>
      </c>
      <c r="C49" s="53">
        <v>20</v>
      </c>
      <c r="D49" s="49"/>
      <c r="E49" s="49"/>
      <c r="F49" s="49"/>
      <c r="G49" s="49"/>
      <c r="H49" s="50"/>
      <c r="I49" s="50"/>
      <c r="J49" s="50"/>
      <c r="K49" s="54"/>
    </row>
    <row r="50" spans="1:11" ht="15.75" customHeight="1" x14ac:dyDescent="0.5">
      <c r="A50" s="36"/>
      <c r="B50" s="52" t="s">
        <v>158</v>
      </c>
      <c r="C50" s="53">
        <v>20</v>
      </c>
      <c r="D50" s="49"/>
      <c r="E50" s="49"/>
      <c r="F50" s="49"/>
      <c r="G50" s="49"/>
      <c r="H50" s="50"/>
      <c r="I50" s="50"/>
      <c r="J50" s="50"/>
      <c r="K50" s="54"/>
    </row>
    <row r="51" spans="1:11" ht="15.75" customHeight="1" x14ac:dyDescent="0.5">
      <c r="A51" s="36"/>
      <c r="B51" s="52" t="s">
        <v>159</v>
      </c>
      <c r="C51" s="53">
        <v>20</v>
      </c>
      <c r="D51" s="49"/>
      <c r="E51" s="49"/>
      <c r="F51" s="49"/>
      <c r="G51" s="49"/>
      <c r="H51" s="50"/>
      <c r="I51" s="50"/>
      <c r="J51" s="50"/>
      <c r="K51" s="54"/>
    </row>
    <row r="52" spans="1:11" ht="15.75" customHeight="1" x14ac:dyDescent="0.5">
      <c r="A52" s="36"/>
      <c r="B52" s="52" t="s">
        <v>160</v>
      </c>
      <c r="C52" s="53">
        <v>20</v>
      </c>
      <c r="D52" s="49"/>
      <c r="E52" s="49"/>
      <c r="F52" s="49"/>
      <c r="G52" s="49"/>
      <c r="H52" s="50"/>
      <c r="I52" s="50"/>
      <c r="J52" s="50"/>
      <c r="K52" s="54"/>
    </row>
    <row r="53" spans="1:11" ht="15.75" customHeight="1" x14ac:dyDescent="0.5">
      <c r="A53" s="36"/>
      <c r="B53" s="52" t="s">
        <v>161</v>
      </c>
      <c r="C53" s="53">
        <v>20</v>
      </c>
      <c r="D53" s="49"/>
      <c r="E53" s="49"/>
      <c r="F53" s="49"/>
      <c r="G53" s="49"/>
      <c r="H53" s="50"/>
      <c r="I53" s="50"/>
      <c r="J53" s="50"/>
      <c r="K53" s="54"/>
    </row>
    <row r="54" spans="1:11" ht="15.75" customHeight="1" x14ac:dyDescent="0.5">
      <c r="A54" s="36"/>
      <c r="B54" s="52" t="s">
        <v>162</v>
      </c>
      <c r="C54" s="53">
        <v>3.23</v>
      </c>
      <c r="D54" s="49"/>
      <c r="E54" s="49"/>
      <c r="F54" s="49"/>
      <c r="G54" s="49"/>
      <c r="H54" s="50"/>
      <c r="I54" s="50"/>
      <c r="J54" s="50"/>
      <c r="K54" s="54"/>
    </row>
    <row r="55" spans="1:11" ht="15.75" customHeight="1" x14ac:dyDescent="0.5">
      <c r="A55" s="36"/>
      <c r="B55" s="52" t="s">
        <v>163</v>
      </c>
      <c r="C55" s="53">
        <v>5</v>
      </c>
      <c r="D55" s="49"/>
      <c r="E55" s="49"/>
      <c r="F55" s="49"/>
      <c r="G55" s="49"/>
      <c r="H55" s="50"/>
      <c r="I55" s="50"/>
      <c r="J55" s="50"/>
      <c r="K55" s="54"/>
    </row>
    <row r="56" spans="1:11" ht="15.75" customHeight="1" x14ac:dyDescent="0.5">
      <c r="A56" s="36"/>
      <c r="B56" s="52" t="s">
        <v>164</v>
      </c>
      <c r="C56" s="70">
        <v>5</v>
      </c>
      <c r="D56" s="49"/>
      <c r="E56" s="49"/>
      <c r="F56" s="49"/>
      <c r="G56" s="49"/>
      <c r="H56" s="50"/>
      <c r="I56" s="50"/>
      <c r="J56" s="50"/>
      <c r="K56" s="54"/>
    </row>
    <row r="57" spans="1:11" ht="15.75" customHeight="1" x14ac:dyDescent="0.5">
      <c r="A57" s="36"/>
      <c r="B57" s="52" t="s">
        <v>165</v>
      </c>
      <c r="C57" s="53">
        <v>5</v>
      </c>
      <c r="D57" s="49"/>
      <c r="E57" s="49"/>
      <c r="F57" s="49"/>
      <c r="G57" s="49"/>
      <c r="H57" s="50"/>
      <c r="I57" s="50"/>
      <c r="J57" s="50"/>
      <c r="K57" s="54"/>
    </row>
    <row r="58" spans="1:11" ht="15.75" customHeight="1" x14ac:dyDescent="0.5">
      <c r="A58" s="36"/>
      <c r="B58" s="52" t="s">
        <v>166</v>
      </c>
      <c r="C58" s="71">
        <v>10</v>
      </c>
      <c r="D58" s="49"/>
      <c r="E58" s="49"/>
      <c r="F58" s="49"/>
      <c r="G58" s="49"/>
      <c r="H58" s="50"/>
      <c r="I58" s="50"/>
      <c r="J58" s="50"/>
      <c r="K58" s="54"/>
    </row>
    <row r="59" spans="1:11" ht="15.75" customHeight="1" x14ac:dyDescent="0.5">
      <c r="A59" s="36"/>
      <c r="B59" s="52" t="s">
        <v>167</v>
      </c>
      <c r="C59" s="71">
        <v>20</v>
      </c>
      <c r="D59" s="49"/>
      <c r="E59" s="49"/>
      <c r="F59" s="49"/>
      <c r="G59" s="49"/>
      <c r="H59" s="50"/>
      <c r="I59" s="50"/>
      <c r="J59" s="50"/>
      <c r="K59" s="54"/>
    </row>
    <row r="60" spans="1:11" ht="15.75" customHeight="1" x14ac:dyDescent="0.5">
      <c r="A60" s="36"/>
      <c r="B60" s="36"/>
      <c r="C60" s="36"/>
      <c r="D60" s="36"/>
      <c r="E60" s="36"/>
      <c r="F60" s="36"/>
      <c r="G60" s="36"/>
      <c r="H60" s="36"/>
      <c r="I60" s="40"/>
      <c r="J60" s="40"/>
      <c r="K60" s="15"/>
    </row>
    <row r="61" spans="1:11" ht="15.75" customHeight="1" x14ac:dyDescent="0.5">
      <c r="A61" s="36"/>
      <c r="B61" s="17" t="s">
        <v>67</v>
      </c>
      <c r="C61" s="36"/>
      <c r="D61" s="47" t="s">
        <v>2</v>
      </c>
      <c r="E61" s="47" t="s">
        <v>3</v>
      </c>
      <c r="F61" s="36"/>
      <c r="G61" s="36"/>
      <c r="H61" s="40"/>
      <c r="I61" s="40"/>
      <c r="J61" s="40"/>
      <c r="K61" s="15"/>
    </row>
    <row r="62" spans="1:11" ht="15.75" customHeight="1" x14ac:dyDescent="0.5">
      <c r="A62" s="36"/>
      <c r="B62" s="72" t="s">
        <v>168</v>
      </c>
      <c r="C62" s="21" t="s">
        <v>69</v>
      </c>
      <c r="D62" s="73">
        <v>19</v>
      </c>
      <c r="E62" s="73">
        <v>19</v>
      </c>
      <c r="F62" s="49"/>
      <c r="G62" s="49"/>
      <c r="H62" s="49"/>
      <c r="I62" s="50"/>
      <c r="J62" s="56" t="s">
        <v>70</v>
      </c>
      <c r="K62" s="57"/>
    </row>
    <row r="63" spans="1:11" ht="15.75" customHeight="1" x14ac:dyDescent="0.5">
      <c r="A63" s="36"/>
      <c r="B63" s="21" t="s">
        <v>68</v>
      </c>
      <c r="C63" s="21" t="s">
        <v>69</v>
      </c>
      <c r="D63" s="48">
        <v>508</v>
      </c>
      <c r="E63" s="48">
        <v>508</v>
      </c>
      <c r="F63" s="36"/>
      <c r="G63" s="55"/>
      <c r="H63" s="55"/>
      <c r="I63" s="55"/>
      <c r="J63" s="56" t="s">
        <v>70</v>
      </c>
      <c r="K63" s="57"/>
    </row>
    <row r="64" spans="1:11" ht="15.75" customHeight="1" x14ac:dyDescent="0.5">
      <c r="A64" s="36"/>
      <c r="B64" s="45"/>
      <c r="C64" s="36"/>
      <c r="D64" s="36"/>
      <c r="E64" s="36"/>
      <c r="F64" s="36"/>
      <c r="G64" s="36"/>
      <c r="H64" s="36"/>
      <c r="I64" s="40"/>
      <c r="J64" s="40"/>
      <c r="K64" s="15"/>
    </row>
    <row r="65" spans="1:11" ht="34.200000000000003" x14ac:dyDescent="0.5">
      <c r="A65" s="36"/>
      <c r="B65" s="58" t="s">
        <v>71</v>
      </c>
      <c r="C65" s="47" t="s">
        <v>72</v>
      </c>
      <c r="D65" s="59" t="s">
        <v>73</v>
      </c>
      <c r="E65" s="59" t="s">
        <v>74</v>
      </c>
      <c r="F65" s="36"/>
      <c r="G65" s="36"/>
      <c r="H65" s="36"/>
      <c r="I65" s="40"/>
      <c r="J65" s="40"/>
      <c r="K65" s="15"/>
    </row>
    <row r="66" spans="1:11" ht="15.75" customHeight="1" x14ac:dyDescent="0.5">
      <c r="A66" s="36"/>
      <c r="B66" s="21" t="s">
        <v>169</v>
      </c>
      <c r="C66" s="24">
        <v>19.899999999999999</v>
      </c>
      <c r="D66" s="24">
        <v>20.2</v>
      </c>
      <c r="E66" s="24">
        <v>23.9</v>
      </c>
      <c r="F66" s="55"/>
      <c r="G66" s="55"/>
      <c r="H66" s="55"/>
      <c r="I66" s="55"/>
      <c r="J66" s="56" t="s">
        <v>76</v>
      </c>
      <c r="K66" s="57"/>
    </row>
    <row r="67" spans="1:11" ht="15.75" customHeight="1" x14ac:dyDescent="0.5">
      <c r="A67" s="36"/>
      <c r="B67" s="21" t="s">
        <v>170</v>
      </c>
      <c r="C67" s="24">
        <v>19.8</v>
      </c>
      <c r="D67" s="24">
        <v>18.100000000000001</v>
      </c>
      <c r="E67" s="24">
        <v>22.5</v>
      </c>
      <c r="F67" s="55"/>
      <c r="G67" s="55"/>
      <c r="H67" s="55"/>
      <c r="I67" s="55"/>
      <c r="J67" s="56" t="s">
        <v>76</v>
      </c>
      <c r="K67" s="57"/>
    </row>
    <row r="68" spans="1:11" ht="15.75" customHeight="1" x14ac:dyDescent="0.5">
      <c r="A68" s="36"/>
      <c r="B68" s="21" t="s">
        <v>171</v>
      </c>
      <c r="C68" s="24">
        <v>1026.5</v>
      </c>
      <c r="D68" s="24">
        <v>1011.5</v>
      </c>
      <c r="E68" s="24">
        <v>1029.4000000000001</v>
      </c>
      <c r="F68" s="55"/>
      <c r="G68" s="55"/>
      <c r="H68" s="55"/>
      <c r="I68" s="55"/>
      <c r="J68" s="56" t="s">
        <v>172</v>
      </c>
      <c r="K68" s="57"/>
    </row>
    <row r="69" spans="1:11" ht="15.75" customHeight="1" x14ac:dyDescent="0.5">
      <c r="A69" s="36"/>
      <c r="B69" s="21" t="s">
        <v>173</v>
      </c>
      <c r="C69" s="24">
        <v>1040.4000000000001</v>
      </c>
      <c r="D69" s="24">
        <v>1036.3</v>
      </c>
      <c r="E69" s="24">
        <v>1038.3</v>
      </c>
      <c r="F69" s="55"/>
      <c r="G69" s="55"/>
      <c r="H69" s="55"/>
      <c r="I69" s="55"/>
      <c r="J69" s="56" t="s">
        <v>172</v>
      </c>
      <c r="K69" s="57"/>
    </row>
    <row r="70" spans="1:11" ht="15.75" customHeight="1" x14ac:dyDescent="0.5">
      <c r="A70" s="36"/>
      <c r="B70" s="21" t="s">
        <v>75</v>
      </c>
      <c r="C70" s="24">
        <v>19</v>
      </c>
      <c r="D70" s="24">
        <v>15.9</v>
      </c>
      <c r="E70" s="24">
        <v>19.5</v>
      </c>
      <c r="F70" s="55"/>
      <c r="G70" s="55"/>
      <c r="H70" s="55"/>
      <c r="I70" s="55"/>
      <c r="J70" s="56" t="s">
        <v>76</v>
      </c>
      <c r="K70" s="57"/>
    </row>
    <row r="71" spans="1:11" ht="15.75" customHeight="1" x14ac:dyDescent="0.5">
      <c r="A71" s="36"/>
      <c r="B71" s="21" t="s">
        <v>77</v>
      </c>
      <c r="C71" s="24">
        <v>20.100000000000001</v>
      </c>
      <c r="D71" s="24">
        <v>19.3</v>
      </c>
      <c r="E71" s="24">
        <v>21.4</v>
      </c>
      <c r="F71" s="55"/>
      <c r="G71" s="55"/>
      <c r="H71" s="55"/>
      <c r="I71" s="55"/>
      <c r="J71" s="56" t="s">
        <v>76</v>
      </c>
      <c r="K71" s="57"/>
    </row>
    <row r="72" spans="1:11" ht="15.75" customHeight="1" x14ac:dyDescent="0.5">
      <c r="A72" s="36"/>
      <c r="B72" s="21" t="s">
        <v>78</v>
      </c>
      <c r="C72" s="24">
        <v>41.2</v>
      </c>
      <c r="D72" s="24">
        <v>35.6</v>
      </c>
      <c r="E72" s="24">
        <v>46</v>
      </c>
      <c r="F72" s="55"/>
      <c r="G72" s="55"/>
      <c r="H72" s="55"/>
      <c r="I72" s="55"/>
      <c r="J72" s="56" t="s">
        <v>76</v>
      </c>
      <c r="K72" s="57"/>
    </row>
    <row r="73" spans="1:11" ht="15.75" customHeight="1" x14ac:dyDescent="0.5">
      <c r="A73" s="36"/>
      <c r="B73" s="21" t="s">
        <v>79</v>
      </c>
      <c r="C73" s="24">
        <v>42.4</v>
      </c>
      <c r="D73" s="24">
        <v>34.200000000000003</v>
      </c>
      <c r="E73" s="24">
        <v>45.8</v>
      </c>
      <c r="F73" s="49"/>
      <c r="G73" s="49"/>
      <c r="H73" s="49"/>
      <c r="I73" s="50"/>
      <c r="J73" s="56" t="s">
        <v>76</v>
      </c>
      <c r="K73" s="57"/>
    </row>
    <row r="74" spans="1:11" ht="15.75" customHeight="1" x14ac:dyDescent="0.5">
      <c r="A74" s="36"/>
      <c r="B74" s="21" t="s">
        <v>80</v>
      </c>
      <c r="C74" s="24">
        <v>41.2</v>
      </c>
      <c r="D74" s="24">
        <v>36.9</v>
      </c>
      <c r="E74" s="24">
        <v>47</v>
      </c>
      <c r="F74" s="55"/>
      <c r="G74" s="55"/>
      <c r="H74" s="55"/>
      <c r="I74" s="55"/>
      <c r="J74" s="56" t="s">
        <v>76</v>
      </c>
      <c r="K74" s="57"/>
    </row>
    <row r="75" spans="1:11" ht="15.75" customHeight="1" x14ac:dyDescent="0.5">
      <c r="A75" s="36"/>
      <c r="B75" s="21" t="s">
        <v>81</v>
      </c>
      <c r="C75" s="24">
        <v>41</v>
      </c>
      <c r="D75" s="24">
        <v>35.1</v>
      </c>
      <c r="E75" s="24">
        <v>46.6</v>
      </c>
      <c r="F75" s="55"/>
      <c r="G75" s="55"/>
      <c r="H75" s="55"/>
      <c r="I75" s="55"/>
      <c r="J75" s="56" t="s">
        <v>76</v>
      </c>
      <c r="K75" s="57"/>
    </row>
    <row r="76" spans="1:11" ht="15.75" customHeight="1" x14ac:dyDescent="0.5">
      <c r="A76" s="36"/>
      <c r="B76" s="21" t="s">
        <v>82</v>
      </c>
      <c r="C76" s="24">
        <v>41.2</v>
      </c>
      <c r="D76" s="24">
        <v>34.6</v>
      </c>
      <c r="E76" s="24">
        <v>44.5</v>
      </c>
      <c r="F76" s="55"/>
      <c r="G76" s="55"/>
      <c r="H76" s="55"/>
      <c r="I76" s="55"/>
      <c r="J76" s="56" t="s">
        <v>76</v>
      </c>
      <c r="K76" s="57"/>
    </row>
    <row r="77" spans="1:11" ht="15.75" customHeight="1" x14ac:dyDescent="0.5">
      <c r="A77" s="36"/>
      <c r="B77" s="21" t="s">
        <v>83</v>
      </c>
      <c r="C77" s="24">
        <v>43.5</v>
      </c>
      <c r="D77" s="24">
        <v>35.200000000000003</v>
      </c>
      <c r="E77" s="24">
        <v>45.5</v>
      </c>
      <c r="F77" s="55"/>
      <c r="G77" s="55"/>
      <c r="H77" s="55"/>
      <c r="I77" s="55"/>
      <c r="J77" s="56" t="s">
        <v>76</v>
      </c>
      <c r="K77" s="57"/>
    </row>
    <row r="78" spans="1:11" ht="15.75" customHeight="1" x14ac:dyDescent="0.5">
      <c r="A78" s="36"/>
      <c r="B78" s="21" t="s">
        <v>84</v>
      </c>
      <c r="C78" s="24">
        <v>43</v>
      </c>
      <c r="D78" s="24">
        <v>34.9</v>
      </c>
      <c r="E78" s="24">
        <v>45.2</v>
      </c>
      <c r="F78" s="55"/>
      <c r="G78" s="55"/>
      <c r="H78" s="55"/>
      <c r="I78" s="55"/>
      <c r="J78" s="56" t="s">
        <v>76</v>
      </c>
      <c r="K78" s="57"/>
    </row>
    <row r="79" spans="1:11" ht="15.75" customHeight="1" x14ac:dyDescent="0.5">
      <c r="A79" s="36"/>
      <c r="B79" s="21" t="s">
        <v>85</v>
      </c>
      <c r="C79" s="24">
        <v>43</v>
      </c>
      <c r="D79" s="24">
        <v>36.1</v>
      </c>
      <c r="E79" s="24">
        <v>46.6</v>
      </c>
      <c r="F79" s="55"/>
      <c r="G79" s="55"/>
      <c r="H79" s="55"/>
      <c r="I79" s="55"/>
      <c r="J79" s="56" t="s">
        <v>76</v>
      </c>
      <c r="K79" s="57"/>
    </row>
    <row r="80" spans="1:11" ht="15.75" customHeight="1" x14ac:dyDescent="0.5">
      <c r="A80" s="36"/>
      <c r="B80" s="21" t="s">
        <v>86</v>
      </c>
      <c r="C80" s="24">
        <v>42.6</v>
      </c>
      <c r="D80" s="24">
        <v>31.9</v>
      </c>
      <c r="E80" s="24">
        <v>44.8</v>
      </c>
      <c r="F80" s="55"/>
      <c r="G80" s="55"/>
      <c r="H80" s="55"/>
      <c r="I80" s="55"/>
      <c r="J80" s="56" t="s">
        <v>76</v>
      </c>
      <c r="K80" s="57"/>
    </row>
    <row r="81" spans="1:11" ht="15.75" customHeight="1" x14ac:dyDescent="0.5">
      <c r="A81" s="36"/>
      <c r="B81" s="21" t="s">
        <v>87</v>
      </c>
      <c r="C81" s="24">
        <v>41.4</v>
      </c>
      <c r="D81" s="24">
        <v>33.5</v>
      </c>
      <c r="E81" s="24">
        <v>42.8</v>
      </c>
      <c r="F81" s="55"/>
      <c r="G81" s="55"/>
      <c r="H81" s="55"/>
      <c r="I81" s="55"/>
      <c r="J81" s="56" t="s">
        <v>76</v>
      </c>
      <c r="K81" s="57"/>
    </row>
    <row r="82" spans="1:11" ht="15.75" customHeight="1" x14ac:dyDescent="0.5">
      <c r="A82" s="36"/>
      <c r="B82" s="21" t="s">
        <v>88</v>
      </c>
      <c r="C82" s="24">
        <v>41.1</v>
      </c>
      <c r="D82" s="24">
        <v>34.1</v>
      </c>
      <c r="E82" s="24">
        <v>44.6</v>
      </c>
      <c r="F82" s="55"/>
      <c r="G82" s="55"/>
      <c r="H82" s="55"/>
      <c r="I82" s="55"/>
      <c r="J82" s="56" t="s">
        <v>76</v>
      </c>
      <c r="K82" s="57"/>
    </row>
    <row r="83" spans="1:11" ht="15.75" customHeight="1" x14ac:dyDescent="0.5">
      <c r="A83" s="36"/>
      <c r="B83" s="21" t="s">
        <v>89</v>
      </c>
      <c r="C83" s="24">
        <v>42.8</v>
      </c>
      <c r="D83" s="24">
        <v>33.299999999999997</v>
      </c>
      <c r="E83" s="24">
        <v>44</v>
      </c>
      <c r="F83" s="55"/>
      <c r="G83" s="55"/>
      <c r="H83" s="55"/>
      <c r="I83" s="55"/>
      <c r="J83" s="56" t="s">
        <v>76</v>
      </c>
      <c r="K83" s="57"/>
    </row>
    <row r="84" spans="1:11" ht="15.75" customHeight="1" x14ac:dyDescent="0.5">
      <c r="A84" s="36"/>
      <c r="B84" s="21" t="s">
        <v>90</v>
      </c>
      <c r="C84" s="24">
        <v>19.100000000000001</v>
      </c>
      <c r="D84" s="24">
        <v>18.600000000000001</v>
      </c>
      <c r="E84" s="24">
        <v>24</v>
      </c>
      <c r="F84" s="55"/>
      <c r="G84" s="55"/>
      <c r="H84" s="55"/>
      <c r="I84" s="55"/>
      <c r="J84" s="56" t="s">
        <v>76</v>
      </c>
      <c r="K84" s="57"/>
    </row>
    <row r="85" spans="1:11" ht="15.75" customHeight="1" x14ac:dyDescent="0.5">
      <c r="A85" s="36"/>
      <c r="B85" s="21" t="s">
        <v>91</v>
      </c>
      <c r="C85" s="24">
        <v>17.100000000000001</v>
      </c>
      <c r="D85" s="24">
        <v>19.100000000000001</v>
      </c>
      <c r="E85" s="24">
        <v>24.1</v>
      </c>
      <c r="F85" s="55"/>
      <c r="G85" s="55"/>
      <c r="H85" s="55"/>
      <c r="I85" s="55"/>
      <c r="J85" s="56" t="s">
        <v>76</v>
      </c>
      <c r="K85" s="57"/>
    </row>
    <row r="86" spans="1:11" ht="15.75" customHeight="1" x14ac:dyDescent="0.5">
      <c r="A86" s="36"/>
      <c r="B86" s="21" t="s">
        <v>92</v>
      </c>
      <c r="C86" s="24">
        <v>17.2</v>
      </c>
      <c r="D86" s="24">
        <v>17.899999999999999</v>
      </c>
      <c r="E86" s="24">
        <v>23.3</v>
      </c>
      <c r="F86" s="55"/>
      <c r="G86" s="55"/>
      <c r="H86" s="55"/>
      <c r="I86" s="55"/>
      <c r="J86" s="56" t="s">
        <v>76</v>
      </c>
      <c r="K86" s="57"/>
    </row>
    <row r="87" spans="1:11" ht="15.75" customHeight="1" x14ac:dyDescent="0.5">
      <c r="A87" s="36"/>
      <c r="B87" s="21" t="s">
        <v>93</v>
      </c>
      <c r="C87" s="24">
        <v>17.100000000000001</v>
      </c>
      <c r="D87" s="24">
        <v>16.3</v>
      </c>
      <c r="E87" s="24">
        <v>21.2</v>
      </c>
      <c r="F87" s="55"/>
      <c r="G87" s="55"/>
      <c r="H87" s="55"/>
      <c r="I87" s="55"/>
      <c r="J87" s="56" t="s">
        <v>76</v>
      </c>
      <c r="K87" s="57"/>
    </row>
    <row r="88" spans="1:11" ht="15.75" customHeight="1" x14ac:dyDescent="0.5">
      <c r="A88" s="36"/>
      <c r="B88" s="21" t="s">
        <v>94</v>
      </c>
      <c r="C88" s="24">
        <v>16.5</v>
      </c>
      <c r="D88" s="24">
        <v>17.3</v>
      </c>
      <c r="E88" s="24">
        <v>22.8</v>
      </c>
      <c r="F88" s="55"/>
      <c r="G88" s="55"/>
      <c r="H88" s="55"/>
      <c r="I88" s="55"/>
      <c r="J88" s="56" t="s">
        <v>76</v>
      </c>
      <c r="K88" s="57"/>
    </row>
    <row r="89" spans="1:11" ht="15.75" customHeight="1" x14ac:dyDescent="0.5">
      <c r="A89" s="36"/>
      <c r="B89" s="21" t="s">
        <v>95</v>
      </c>
      <c r="C89" s="24">
        <v>18</v>
      </c>
      <c r="D89" s="24">
        <v>16.5</v>
      </c>
      <c r="E89" s="24">
        <v>21.4</v>
      </c>
      <c r="F89" s="55"/>
      <c r="G89" s="55"/>
      <c r="H89" s="55"/>
      <c r="I89" s="55"/>
      <c r="J89" s="56" t="s">
        <v>76</v>
      </c>
      <c r="K89" s="57"/>
    </row>
    <row r="90" spans="1:11" ht="15.75" customHeight="1" x14ac:dyDescent="0.5">
      <c r="A90" s="36"/>
      <c r="B90" s="21" t="s">
        <v>96</v>
      </c>
      <c r="C90" s="24">
        <v>17.600000000000001</v>
      </c>
      <c r="D90" s="24">
        <v>17.2</v>
      </c>
      <c r="E90" s="24">
        <v>22.1</v>
      </c>
      <c r="F90" s="55"/>
      <c r="G90" s="55"/>
      <c r="H90" s="55"/>
      <c r="I90" s="55"/>
      <c r="J90" s="56" t="s">
        <v>76</v>
      </c>
      <c r="K90" s="57"/>
    </row>
    <row r="91" spans="1:11" ht="15.75" customHeight="1" x14ac:dyDescent="0.5">
      <c r="A91" s="36"/>
      <c r="B91" s="21" t="s">
        <v>97</v>
      </c>
      <c r="C91" s="24">
        <v>16.100000000000001</v>
      </c>
      <c r="D91" s="24">
        <v>15.3</v>
      </c>
      <c r="E91" s="24">
        <v>21.7</v>
      </c>
      <c r="F91" s="55"/>
      <c r="G91" s="55"/>
      <c r="H91" s="55"/>
      <c r="I91" s="55"/>
      <c r="J91" s="56" t="s">
        <v>76</v>
      </c>
      <c r="K91" s="57"/>
    </row>
    <row r="92" spans="1:11" ht="15.75" customHeight="1" x14ac:dyDescent="0.5">
      <c r="A92" s="36"/>
      <c r="B92" s="21" t="s">
        <v>98</v>
      </c>
      <c r="C92" s="24">
        <v>16.8</v>
      </c>
      <c r="D92" s="24">
        <v>18.899999999999999</v>
      </c>
      <c r="E92" s="24">
        <v>24.7</v>
      </c>
      <c r="F92" s="55"/>
      <c r="G92" s="55"/>
      <c r="H92" s="55"/>
      <c r="I92" s="55"/>
      <c r="J92" s="56" t="s">
        <v>76</v>
      </c>
      <c r="K92" s="57"/>
    </row>
    <row r="93" spans="1:11" ht="15.75" customHeight="1" x14ac:dyDescent="0.5">
      <c r="A93" s="36"/>
      <c r="B93" s="21" t="s">
        <v>99</v>
      </c>
      <c r="C93" s="24">
        <v>17.3</v>
      </c>
      <c r="D93" s="24">
        <v>17.3</v>
      </c>
      <c r="E93" s="24">
        <v>23.1</v>
      </c>
      <c r="F93" s="55"/>
      <c r="G93" s="55"/>
      <c r="H93" s="55"/>
      <c r="I93" s="55"/>
      <c r="J93" s="56" t="s">
        <v>76</v>
      </c>
      <c r="K93" s="57"/>
    </row>
    <row r="94" spans="1:11" ht="15.75" customHeight="1" x14ac:dyDescent="0.5">
      <c r="A94" s="36"/>
      <c r="B94" s="21" t="s">
        <v>100</v>
      </c>
      <c r="C94" s="24">
        <v>17.600000000000001</v>
      </c>
      <c r="D94" s="24">
        <v>18</v>
      </c>
      <c r="E94" s="24">
        <v>23.4</v>
      </c>
      <c r="F94" s="55"/>
      <c r="G94" s="55"/>
      <c r="H94" s="55"/>
      <c r="I94" s="55"/>
      <c r="J94" s="56" t="s">
        <v>76</v>
      </c>
      <c r="K94" s="57"/>
    </row>
    <row r="95" spans="1:11" ht="15.75" customHeight="1" x14ac:dyDescent="0.5">
      <c r="A95" s="36"/>
      <c r="B95" s="21" t="s">
        <v>101</v>
      </c>
      <c r="C95" s="24">
        <v>17.100000000000001</v>
      </c>
      <c r="D95" s="24">
        <v>15.8</v>
      </c>
      <c r="E95" s="24">
        <v>22.3</v>
      </c>
      <c r="F95" s="55"/>
      <c r="G95" s="55"/>
      <c r="H95" s="55"/>
      <c r="I95" s="55"/>
      <c r="J95" s="56" t="s">
        <v>76</v>
      </c>
      <c r="K95" s="57"/>
    </row>
    <row r="96" spans="1:11" ht="15.75" customHeight="1" x14ac:dyDescent="0.5">
      <c r="A96" s="36"/>
      <c r="B96" s="21" t="s">
        <v>102</v>
      </c>
      <c r="C96" s="24">
        <v>17.100000000000001</v>
      </c>
      <c r="D96" s="24">
        <v>16.8</v>
      </c>
      <c r="E96" s="24">
        <v>22.2</v>
      </c>
      <c r="F96" s="55"/>
      <c r="G96" s="55"/>
      <c r="H96" s="55"/>
      <c r="I96" s="55"/>
      <c r="J96" s="56" t="s">
        <v>76</v>
      </c>
      <c r="K96" s="57"/>
    </row>
    <row r="97" spans="1:11" ht="15.75" customHeight="1" x14ac:dyDescent="0.5">
      <c r="A97" s="36"/>
      <c r="B97" s="21" t="s">
        <v>103</v>
      </c>
      <c r="C97" s="24">
        <v>18.600000000000001</v>
      </c>
      <c r="D97" s="24">
        <v>18</v>
      </c>
      <c r="E97" s="24">
        <v>24.8</v>
      </c>
      <c r="F97" s="55"/>
      <c r="G97" s="55"/>
      <c r="H97" s="55"/>
      <c r="I97" s="55"/>
      <c r="J97" s="56" t="s">
        <v>76</v>
      </c>
      <c r="K97" s="57"/>
    </row>
    <row r="98" spans="1:11" ht="15.75" customHeight="1" x14ac:dyDescent="0.5">
      <c r="A98" s="36"/>
      <c r="B98" s="21" t="s">
        <v>104</v>
      </c>
      <c r="C98" s="24">
        <v>16.600000000000001</v>
      </c>
      <c r="D98" s="24">
        <v>14</v>
      </c>
      <c r="E98" s="24">
        <v>21.1</v>
      </c>
      <c r="F98" s="55"/>
      <c r="G98" s="55"/>
      <c r="H98" s="55"/>
      <c r="I98" s="55"/>
      <c r="J98" s="56" t="s">
        <v>76</v>
      </c>
      <c r="K98" s="57"/>
    </row>
    <row r="99" spans="1:11" ht="15.75" customHeight="1" x14ac:dyDescent="0.5">
      <c r="A99" s="36"/>
      <c r="B99" s="21" t="s">
        <v>105</v>
      </c>
      <c r="C99" s="24">
        <v>19</v>
      </c>
      <c r="D99" s="24">
        <v>16.5</v>
      </c>
      <c r="E99" s="24">
        <v>23.2</v>
      </c>
      <c r="F99" s="55"/>
      <c r="G99" s="55"/>
      <c r="H99" s="55"/>
      <c r="I99" s="55"/>
      <c r="J99" s="56" t="s">
        <v>76</v>
      </c>
      <c r="K99" s="57"/>
    </row>
    <row r="100" spans="1:11" ht="15.75" customHeight="1" x14ac:dyDescent="0.5">
      <c r="A100" s="36"/>
      <c r="B100" s="21" t="s">
        <v>106</v>
      </c>
      <c r="C100" s="24">
        <v>16</v>
      </c>
      <c r="D100" s="24">
        <v>16.600000000000001</v>
      </c>
      <c r="E100" s="24">
        <v>19.5</v>
      </c>
      <c r="F100" s="55"/>
      <c r="G100" s="55"/>
      <c r="H100" s="55"/>
      <c r="I100" s="55"/>
      <c r="J100" s="56" t="s">
        <v>107</v>
      </c>
      <c r="K100" s="57"/>
    </row>
    <row r="101" spans="1:11" ht="15.75" customHeight="1" x14ac:dyDescent="0.5">
      <c r="A101" s="36"/>
      <c r="B101" s="21" t="s">
        <v>108</v>
      </c>
      <c r="C101" s="24">
        <v>13.9</v>
      </c>
      <c r="D101" s="24">
        <v>14</v>
      </c>
      <c r="E101" s="24">
        <v>16.3</v>
      </c>
      <c r="F101" s="55"/>
      <c r="G101" s="55"/>
      <c r="H101" s="55"/>
      <c r="I101" s="55"/>
      <c r="J101" s="56" t="s">
        <v>109</v>
      </c>
      <c r="K101" s="57"/>
    </row>
    <row r="102" spans="1:11" ht="15.75" customHeight="1" x14ac:dyDescent="0.5">
      <c r="A102" s="36"/>
      <c r="B102" s="21" t="s">
        <v>110</v>
      </c>
      <c r="C102" s="24">
        <v>15.1</v>
      </c>
      <c r="D102" s="24">
        <v>14.2</v>
      </c>
      <c r="E102" s="24">
        <v>20.2</v>
      </c>
      <c r="F102" s="55"/>
      <c r="G102" s="55"/>
      <c r="H102" s="55"/>
      <c r="I102" s="55"/>
      <c r="J102" s="56" t="s">
        <v>76</v>
      </c>
      <c r="K102" s="57"/>
    </row>
    <row r="103" spans="1:11" ht="15.75" customHeight="1" x14ac:dyDescent="0.5">
      <c r="A103" s="36"/>
      <c r="B103" s="21" t="s">
        <v>111</v>
      </c>
      <c r="C103" s="24">
        <v>8.8000000000000007</v>
      </c>
      <c r="D103" s="24">
        <v>8.1</v>
      </c>
      <c r="E103" s="24">
        <v>10.1</v>
      </c>
      <c r="F103" s="55"/>
      <c r="G103" s="55"/>
      <c r="H103" s="55"/>
      <c r="I103" s="55"/>
      <c r="J103" s="56" t="s">
        <v>76</v>
      </c>
      <c r="K103" s="57"/>
    </row>
    <row r="104" spans="1:11" ht="15.75" customHeight="1" x14ac:dyDescent="0.5">
      <c r="A104" s="36"/>
      <c r="B104" s="21" t="s">
        <v>112</v>
      </c>
      <c r="C104" s="24">
        <v>21.7</v>
      </c>
      <c r="D104" s="24">
        <v>21.7</v>
      </c>
      <c r="E104" s="24">
        <v>22.8</v>
      </c>
      <c r="F104" s="55"/>
      <c r="G104" s="55"/>
      <c r="H104" s="55"/>
      <c r="I104" s="55"/>
      <c r="J104" s="56" t="s">
        <v>113</v>
      </c>
      <c r="K104" s="57"/>
    </row>
    <row r="105" spans="1:11" ht="15.75" customHeight="1" x14ac:dyDescent="0.5">
      <c r="A105" s="36"/>
      <c r="B105" s="21" t="s">
        <v>114</v>
      </c>
      <c r="C105" s="24">
        <v>21.2</v>
      </c>
      <c r="D105" s="24">
        <v>16.5</v>
      </c>
      <c r="E105" s="24">
        <v>24.4</v>
      </c>
      <c r="F105" s="55"/>
      <c r="G105" s="55"/>
      <c r="H105" s="55"/>
      <c r="I105" s="55"/>
      <c r="J105" s="56" t="s">
        <v>76</v>
      </c>
      <c r="K105" s="57"/>
    </row>
    <row r="106" spans="1:11" ht="15.75" customHeight="1" x14ac:dyDescent="0.5">
      <c r="A106" s="36"/>
      <c r="B106" s="21" t="s">
        <v>115</v>
      </c>
      <c r="C106" s="24">
        <v>20.2</v>
      </c>
      <c r="D106" s="24">
        <v>16.399999999999999</v>
      </c>
      <c r="E106" s="24">
        <v>22.4</v>
      </c>
      <c r="F106" s="55"/>
      <c r="G106" s="55"/>
      <c r="H106" s="55"/>
      <c r="I106" s="55"/>
      <c r="J106" s="56" t="s">
        <v>76</v>
      </c>
      <c r="K106" s="57"/>
    </row>
    <row r="107" spans="1:11" ht="15.75" customHeight="1" x14ac:dyDescent="0.5">
      <c r="A107" s="36"/>
      <c r="B107" s="21" t="s">
        <v>116</v>
      </c>
      <c r="C107" s="24">
        <v>40.4</v>
      </c>
      <c r="D107" s="24">
        <v>40.4</v>
      </c>
      <c r="E107" s="24">
        <v>75</v>
      </c>
      <c r="F107" s="55"/>
      <c r="G107" s="55"/>
      <c r="H107" s="55"/>
      <c r="I107" s="55"/>
      <c r="J107" s="56" t="s">
        <v>113</v>
      </c>
      <c r="K107" s="57"/>
    </row>
    <row r="108" spans="1:11" ht="15.75" customHeight="1" x14ac:dyDescent="0.5">
      <c r="A108" s="36"/>
      <c r="B108" s="21" t="s">
        <v>117</v>
      </c>
      <c r="C108" s="24">
        <v>37.6</v>
      </c>
      <c r="D108" s="24">
        <v>37.6</v>
      </c>
      <c r="E108" s="24">
        <v>41.9</v>
      </c>
      <c r="F108" s="55"/>
      <c r="G108" s="55"/>
      <c r="H108" s="55"/>
      <c r="I108" s="55"/>
      <c r="J108" s="56" t="s">
        <v>113</v>
      </c>
      <c r="K108" s="57"/>
    </row>
    <row r="109" spans="1:11" ht="15.75" customHeight="1" x14ac:dyDescent="0.5">
      <c r="A109" s="36"/>
      <c r="B109" s="21" t="s">
        <v>118</v>
      </c>
      <c r="C109" s="24">
        <v>39.200000000000003</v>
      </c>
      <c r="D109" s="24">
        <v>39.200000000000003</v>
      </c>
      <c r="E109" s="24">
        <v>37.299999999999997</v>
      </c>
      <c r="F109" s="55"/>
      <c r="G109" s="55"/>
      <c r="H109" s="55"/>
      <c r="I109" s="55"/>
      <c r="J109" s="56" t="s">
        <v>113</v>
      </c>
      <c r="K109" s="57"/>
    </row>
    <row r="110" spans="1:11" ht="15.75" customHeight="1" x14ac:dyDescent="0.5">
      <c r="A110" s="36"/>
      <c r="B110" s="21" t="s">
        <v>119</v>
      </c>
      <c r="C110" s="24">
        <v>39.799999999999997</v>
      </c>
      <c r="D110" s="24">
        <v>39.799999999999997</v>
      </c>
      <c r="E110" s="24">
        <v>41.6</v>
      </c>
      <c r="F110" s="55"/>
      <c r="G110" s="55"/>
      <c r="H110" s="55"/>
      <c r="I110" s="55"/>
      <c r="J110" s="56" t="s">
        <v>113</v>
      </c>
      <c r="K110" s="57"/>
    </row>
    <row r="111" spans="1:11" ht="15.75" customHeight="1" x14ac:dyDescent="0.5">
      <c r="A111" s="36"/>
      <c r="B111" s="21" t="s">
        <v>120</v>
      </c>
      <c r="C111" s="24">
        <v>40.5</v>
      </c>
      <c r="D111" s="24">
        <v>40.5</v>
      </c>
      <c r="E111" s="24">
        <v>40.799999999999997</v>
      </c>
      <c r="F111" s="55"/>
      <c r="G111" s="55"/>
      <c r="H111" s="55"/>
      <c r="I111" s="55"/>
      <c r="J111" s="56" t="s">
        <v>113</v>
      </c>
      <c r="K111" s="57"/>
    </row>
    <row r="112" spans="1:11" ht="15.75" customHeight="1" x14ac:dyDescent="0.5">
      <c r="A112" s="36"/>
      <c r="B112" s="21" t="s">
        <v>121</v>
      </c>
      <c r="C112" s="24">
        <v>38.1</v>
      </c>
      <c r="D112" s="24">
        <v>38.1</v>
      </c>
      <c r="E112" s="24">
        <v>40.299999999999997</v>
      </c>
      <c r="F112" s="55"/>
      <c r="G112" s="55"/>
      <c r="H112" s="55"/>
      <c r="I112" s="55"/>
      <c r="J112" s="56" t="s">
        <v>113</v>
      </c>
      <c r="K112" s="57"/>
    </row>
    <row r="113" spans="1:12" ht="15.75" customHeight="1" x14ac:dyDescent="0.5">
      <c r="A113" s="36"/>
      <c r="B113" s="21" t="s">
        <v>122</v>
      </c>
      <c r="C113" s="24">
        <v>35.799999999999997</v>
      </c>
      <c r="D113" s="24">
        <v>35.799999999999997</v>
      </c>
      <c r="E113" s="24">
        <v>40.799999999999997</v>
      </c>
      <c r="F113" s="55"/>
      <c r="G113" s="55"/>
      <c r="H113" s="55"/>
      <c r="I113" s="55"/>
      <c r="J113" s="56" t="s">
        <v>113</v>
      </c>
      <c r="K113" s="57"/>
    </row>
    <row r="114" spans="1:12" ht="15.75" customHeight="1" x14ac:dyDescent="0.5">
      <c r="A114" s="60"/>
      <c r="B114" s="60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2" s="1" customFormat="1" ht="10.8" customHeight="1" x14ac:dyDescent="0.85">
      <c r="A115" s="8"/>
      <c r="B115" s="8"/>
      <c r="C115" s="8"/>
      <c r="D115" s="8"/>
      <c r="E115" s="8"/>
      <c r="F115" s="8"/>
      <c r="G115" s="9"/>
      <c r="H115" s="9"/>
      <c r="I115" s="9"/>
      <c r="J115" s="9"/>
      <c r="K115" s="9"/>
      <c r="L115" s="41"/>
    </row>
    <row r="116" spans="1:12" ht="19.5" customHeight="1" x14ac:dyDescent="0.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2" x14ac:dyDescent="0.5">
      <c r="D117" s="41"/>
      <c r="E117" s="41"/>
      <c r="F117" s="41"/>
      <c r="H117" s="41"/>
      <c r="I117" s="41"/>
      <c r="J117" s="41"/>
      <c r="K117" s="41"/>
    </row>
    <row r="118" spans="1:12" x14ac:dyDescent="0.5">
      <c r="B118" s="62" t="s">
        <v>123</v>
      </c>
    </row>
    <row r="119" spans="1:12" x14ac:dyDescent="0.5">
      <c r="B119" s="63" t="s">
        <v>124</v>
      </c>
    </row>
    <row r="120" spans="1:12" x14ac:dyDescent="0.5">
      <c r="B120" s="64" t="s">
        <v>125</v>
      </c>
    </row>
    <row r="121" spans="1:12" x14ac:dyDescent="0.5">
      <c r="B121" s="65"/>
    </row>
    <row r="122" spans="1:12" x14ac:dyDescent="0.5">
      <c r="B122" s="66" t="s">
        <v>126</v>
      </c>
    </row>
    <row r="123" spans="1:12" x14ac:dyDescent="0.5">
      <c r="B123" s="64" t="s">
        <v>127</v>
      </c>
    </row>
    <row r="124" spans="1:12" x14ac:dyDescent="0.5">
      <c r="B124" s="63" t="s">
        <v>128</v>
      </c>
    </row>
    <row r="125" spans="1:12" x14ac:dyDescent="0.5">
      <c r="B125" s="65"/>
    </row>
    <row r="126" spans="1:12" x14ac:dyDescent="0.5">
      <c r="B126" s="63" t="s">
        <v>129</v>
      </c>
    </row>
    <row r="127" spans="1:12" x14ac:dyDescent="0.5">
      <c r="B127" s="64" t="s">
        <v>130</v>
      </c>
    </row>
    <row r="128" spans="1:12" x14ac:dyDescent="0.5">
      <c r="B128" s="65"/>
    </row>
    <row r="129" spans="2:2" x14ac:dyDescent="0.5">
      <c r="B129" s="63" t="s">
        <v>131</v>
      </c>
    </row>
    <row r="130" spans="2:2" x14ac:dyDescent="0.5">
      <c r="B130" s="64" t="s">
        <v>132</v>
      </c>
    </row>
    <row r="131" spans="2:2" x14ac:dyDescent="0.5">
      <c r="B131" s="65"/>
    </row>
    <row r="132" spans="2:2" x14ac:dyDescent="0.5">
      <c r="B132" s="63" t="s">
        <v>133</v>
      </c>
    </row>
    <row r="133" spans="2:2" x14ac:dyDescent="0.5">
      <c r="B133" s="64" t="s">
        <v>127</v>
      </c>
    </row>
    <row r="134" spans="2:2" x14ac:dyDescent="0.5">
      <c r="B134" s="63" t="s">
        <v>134</v>
      </c>
    </row>
    <row r="135" spans="2:2" x14ac:dyDescent="0.5">
      <c r="B135" s="63"/>
    </row>
    <row r="136" spans="2:2" x14ac:dyDescent="0.5">
      <c r="B136" s="63" t="s">
        <v>135</v>
      </c>
    </row>
    <row r="137" spans="2:2" x14ac:dyDescent="0.5">
      <c r="B137" s="67" t="s">
        <v>136</v>
      </c>
    </row>
    <row r="138" spans="2:2" x14ac:dyDescent="0.5">
      <c r="B138" s="68" t="s">
        <v>137</v>
      </c>
    </row>
    <row r="139" spans="2:2" x14ac:dyDescent="0.5">
      <c r="B139" s="63"/>
    </row>
    <row r="140" spans="2:2" x14ac:dyDescent="0.5">
      <c r="B140" s="63" t="s">
        <v>138</v>
      </c>
    </row>
    <row r="141" spans="2:2" x14ac:dyDescent="0.5">
      <c r="B141" s="67" t="s">
        <v>139</v>
      </c>
    </row>
    <row r="142" spans="2:2" x14ac:dyDescent="0.5">
      <c r="B142" s="68" t="s">
        <v>140</v>
      </c>
    </row>
    <row r="143" spans="2:2" x14ac:dyDescent="0.5">
      <c r="B143" s="63"/>
    </row>
    <row r="144" spans="2:2" x14ac:dyDescent="0.5">
      <c r="B144" s="68" t="s">
        <v>141</v>
      </c>
    </row>
    <row r="145" spans="2:2" x14ac:dyDescent="0.5">
      <c r="B145" s="67" t="s">
        <v>142</v>
      </c>
    </row>
    <row r="146" spans="2:2" x14ac:dyDescent="0.5">
      <c r="B146" s="68"/>
    </row>
    <row r="147" spans="2:2" x14ac:dyDescent="0.5">
      <c r="B147" s="63"/>
    </row>
    <row r="148" spans="2:2" x14ac:dyDescent="0.5">
      <c r="B148" s="65"/>
    </row>
    <row r="149" spans="2:2" x14ac:dyDescent="0.5">
      <c r="B149" s="68"/>
    </row>
  </sheetData>
  <mergeCells count="7">
    <mergeCell ref="J32:K32"/>
    <mergeCell ref="J24:K24"/>
    <mergeCell ref="J25:K25"/>
    <mergeCell ref="J26:K26"/>
    <mergeCell ref="J27:K27"/>
    <mergeCell ref="J28:K28"/>
    <mergeCell ref="J29:K29"/>
  </mergeCells>
  <hyperlinks>
    <hyperlink ref="B120" r:id="rId1"/>
    <hyperlink ref="B123" r:id="rId2"/>
    <hyperlink ref="B127" r:id="rId3"/>
    <hyperlink ref="B130" r:id="rId4"/>
    <hyperlink ref="B133" r:id="rId5"/>
    <hyperlink ref="B141" r:id="rId6"/>
    <hyperlink ref="B145" r:id="rId7"/>
  </hyperlinks>
  <pageMargins left="0.5" right="0.5" top="0.5" bottom="0.5" header="0.3" footer="0.3"/>
  <pageSetup scale="42" orientation="portrait" horizontalDpi="1200" verticalDpi="1200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5F86"/>
    <pageSetUpPr fitToPage="1"/>
  </sheetPr>
  <dimension ref="A1:L209"/>
  <sheetViews>
    <sheetView zoomScaleNormal="100" workbookViewId="0">
      <selection activeCell="B7" sqref="B7"/>
    </sheetView>
  </sheetViews>
  <sheetFormatPr defaultColWidth="9.1015625" defaultRowHeight="15" x14ac:dyDescent="0.5"/>
  <cols>
    <col min="1" max="1" width="2.68359375" style="41" customWidth="1"/>
    <col min="2" max="2" width="56.68359375" style="41" customWidth="1"/>
    <col min="3" max="3" width="26.68359375" style="41" customWidth="1"/>
    <col min="4" max="9" width="13.3125" style="2" customWidth="1"/>
    <col min="10" max="10" width="58.68359375" style="2" customWidth="1"/>
    <col min="11" max="11" width="13.68359375" style="2" customWidth="1"/>
    <col min="12" max="16384" width="9.1015625" style="41"/>
  </cols>
  <sheetData>
    <row r="1" spans="1:11" s="1" customFormat="1" ht="13.5" customHeight="1" x14ac:dyDescent="0.85"/>
    <row r="2" spans="1:11" s="1" customFormat="1" ht="13.5" customHeight="1" x14ac:dyDescent="0.85">
      <c r="B2"/>
    </row>
    <row r="3" spans="1:11" s="1" customFormat="1" ht="13.5" customHeight="1" x14ac:dyDescent="0.85">
      <c r="G3" s="2"/>
    </row>
    <row r="4" spans="1:11" s="1" customFormat="1" ht="13.5" customHeight="1" x14ac:dyDescent="0.85">
      <c r="G4" s="2"/>
    </row>
    <row r="5" spans="1:11" s="1" customFormat="1" ht="26.7" x14ac:dyDescent="1.1000000000000001">
      <c r="B5" s="3" t="s">
        <v>174</v>
      </c>
      <c r="D5" s="2"/>
      <c r="E5" s="2"/>
      <c r="F5" s="2"/>
      <c r="G5" s="2"/>
      <c r="H5" s="2"/>
      <c r="I5" s="2"/>
      <c r="J5" s="2"/>
      <c r="K5" s="2"/>
    </row>
    <row r="6" spans="1:11" s="1" customFormat="1" ht="21" x14ac:dyDescent="0.85">
      <c r="B6" s="4" t="s">
        <v>1</v>
      </c>
      <c r="D6" s="2"/>
      <c r="E6" s="2"/>
      <c r="F6" s="2"/>
      <c r="G6" s="2"/>
      <c r="H6" s="2"/>
      <c r="I6" s="2"/>
      <c r="J6" s="2"/>
      <c r="K6" s="2"/>
    </row>
    <row r="7" spans="1:11" s="1" customFormat="1" ht="21" x14ac:dyDescent="0.85">
      <c r="B7" s="125" t="s">
        <v>288</v>
      </c>
      <c r="D7" s="2"/>
      <c r="E7" s="2"/>
      <c r="F7" s="2"/>
      <c r="G7" s="2"/>
      <c r="H7" s="2"/>
      <c r="I7" s="2"/>
      <c r="J7" s="2"/>
      <c r="K7" s="2"/>
    </row>
    <row r="8" spans="1:11" s="1" customFormat="1" ht="21" x14ac:dyDescent="0.85">
      <c r="A8" s="5"/>
      <c r="B8" s="5"/>
      <c r="C8" s="5"/>
      <c r="D8" s="6"/>
      <c r="E8" s="6"/>
      <c r="F8" s="6"/>
      <c r="G8" s="6"/>
      <c r="H8" s="6"/>
      <c r="I8" s="7"/>
      <c r="J8" s="7"/>
      <c r="K8" s="7"/>
    </row>
    <row r="9" spans="1:11" s="1" customFormat="1" ht="10.5" customHeight="1" x14ac:dyDescent="0.85">
      <c r="A9" s="8"/>
      <c r="B9" s="8"/>
      <c r="C9" s="8"/>
      <c r="D9" s="9"/>
      <c r="E9" s="9"/>
      <c r="F9" s="9"/>
      <c r="G9" s="9"/>
      <c r="H9" s="9"/>
      <c r="I9" s="10"/>
      <c r="J9" s="11"/>
      <c r="K9" s="11"/>
    </row>
    <row r="10" spans="1:11" s="1" customFormat="1" ht="15.75" customHeight="1" x14ac:dyDescent="0.85">
      <c r="A10" s="12"/>
      <c r="B10" s="12"/>
      <c r="C10" s="13"/>
      <c r="D10" s="14" t="s">
        <v>2</v>
      </c>
      <c r="E10" s="14" t="s">
        <v>2</v>
      </c>
      <c r="F10" s="14" t="s">
        <v>2</v>
      </c>
      <c r="G10" s="14" t="s">
        <v>3</v>
      </c>
      <c r="H10" s="14" t="s">
        <v>3</v>
      </c>
      <c r="I10" s="14" t="s">
        <v>3</v>
      </c>
      <c r="J10" s="15"/>
      <c r="K10" s="15"/>
    </row>
    <row r="11" spans="1:11" s="20" customFormat="1" ht="15.75" customHeight="1" x14ac:dyDescent="0.85">
      <c r="A11" s="16"/>
      <c r="B11" s="17" t="s">
        <v>4</v>
      </c>
      <c r="C11" s="18" t="s">
        <v>5</v>
      </c>
      <c r="D11" s="19">
        <v>2022</v>
      </c>
      <c r="E11" s="19">
        <v>2023</v>
      </c>
      <c r="F11" s="19">
        <v>2024</v>
      </c>
      <c r="G11" s="19" t="s">
        <v>143</v>
      </c>
      <c r="H11" s="19" t="s">
        <v>144</v>
      </c>
      <c r="I11" s="19" t="s">
        <v>145</v>
      </c>
      <c r="J11" s="18" t="s">
        <v>6</v>
      </c>
      <c r="K11" s="18" t="s">
        <v>7</v>
      </c>
    </row>
    <row r="12" spans="1:11" s="1" customFormat="1" ht="15.75" customHeight="1" x14ac:dyDescent="0.85">
      <c r="A12" s="12"/>
      <c r="B12" s="21" t="s">
        <v>8</v>
      </c>
      <c r="C12" s="21" t="s">
        <v>9</v>
      </c>
      <c r="D12" s="22">
        <v>32128</v>
      </c>
      <c r="E12" s="22">
        <v>31918</v>
      </c>
      <c r="F12" s="22">
        <v>31838</v>
      </c>
      <c r="G12" s="22">
        <v>32128</v>
      </c>
      <c r="H12" s="22">
        <v>31918</v>
      </c>
      <c r="I12" s="22">
        <v>31838</v>
      </c>
      <c r="J12" s="23" t="s">
        <v>175</v>
      </c>
      <c r="K12" s="24" t="s">
        <v>11</v>
      </c>
    </row>
    <row r="13" spans="1:11" s="1" customFormat="1" ht="15.75" customHeight="1" x14ac:dyDescent="0.85">
      <c r="A13" s="12"/>
      <c r="B13" s="69" t="s">
        <v>12</v>
      </c>
      <c r="C13" s="21" t="s">
        <v>13</v>
      </c>
      <c r="D13" s="25">
        <v>1.2850000000000001</v>
      </c>
      <c r="E13" s="25">
        <v>1.2670000000000001</v>
      </c>
      <c r="F13" s="25">
        <v>1.2670000000000001</v>
      </c>
      <c r="G13" s="25">
        <v>1.2850000000000001</v>
      </c>
      <c r="H13" s="25">
        <v>1.2670000000000001</v>
      </c>
      <c r="I13" s="25">
        <v>1.2670000000000001</v>
      </c>
      <c r="J13" s="26" t="s">
        <v>14</v>
      </c>
      <c r="K13" s="24" t="s">
        <v>176</v>
      </c>
    </row>
    <row r="14" spans="1:11" s="1" customFormat="1" ht="15.75" customHeight="1" x14ac:dyDescent="0.85">
      <c r="A14" s="12"/>
      <c r="B14" s="21" t="s">
        <v>16</v>
      </c>
      <c r="C14" s="21" t="s">
        <v>17</v>
      </c>
      <c r="D14" s="27">
        <v>10.76</v>
      </c>
      <c r="E14" s="27">
        <v>10.91</v>
      </c>
      <c r="F14" s="27">
        <v>11.14</v>
      </c>
      <c r="G14" s="27">
        <v>10.76</v>
      </c>
      <c r="H14" s="27">
        <v>10.91</v>
      </c>
      <c r="I14" s="27">
        <v>11.14</v>
      </c>
      <c r="J14" s="26" t="s">
        <v>18</v>
      </c>
      <c r="K14" s="24" t="s">
        <v>19</v>
      </c>
    </row>
    <row r="15" spans="1:11" s="1" customFormat="1" ht="15.75" customHeight="1" x14ac:dyDescent="0.85">
      <c r="A15" s="12"/>
      <c r="B15" s="21" t="s">
        <v>20</v>
      </c>
      <c r="C15" s="21" t="s">
        <v>13</v>
      </c>
      <c r="D15" s="28">
        <v>0.13143520527276586</v>
      </c>
      <c r="E15" s="28">
        <v>0.1318</v>
      </c>
      <c r="F15" s="28">
        <v>0.1318</v>
      </c>
      <c r="G15" s="28">
        <v>0.11990000000000001</v>
      </c>
      <c r="H15" s="28">
        <v>0.1275</v>
      </c>
      <c r="I15" s="28">
        <v>0.1275</v>
      </c>
      <c r="J15" s="26" t="s">
        <v>21</v>
      </c>
      <c r="K15" s="24" t="s">
        <v>22</v>
      </c>
    </row>
    <row r="16" spans="1:11" s="1" customFormat="1" ht="15.75" customHeight="1" x14ac:dyDescent="0.85">
      <c r="A16" s="12"/>
      <c r="B16" s="21" t="s">
        <v>23</v>
      </c>
      <c r="C16" s="21" t="s">
        <v>17</v>
      </c>
      <c r="D16" s="27">
        <v>12.39</v>
      </c>
      <c r="E16" s="27">
        <v>12.57</v>
      </c>
      <c r="F16" s="27">
        <v>12.83</v>
      </c>
      <c r="G16" s="27">
        <v>12.23</v>
      </c>
      <c r="H16" s="27">
        <v>12.5</v>
      </c>
      <c r="I16" s="27">
        <v>12.77</v>
      </c>
      <c r="J16" s="26" t="s">
        <v>24</v>
      </c>
      <c r="K16" s="24" t="s">
        <v>25</v>
      </c>
    </row>
    <row r="17" spans="1:11" s="1" customFormat="1" ht="15.75" customHeight="1" x14ac:dyDescent="0.85">
      <c r="A17" s="12"/>
      <c r="B17" s="21" t="s">
        <v>26</v>
      </c>
      <c r="C17" s="21" t="s">
        <v>27</v>
      </c>
      <c r="D17" s="29">
        <v>35858.199999999997</v>
      </c>
      <c r="E17" s="29">
        <v>35110.1</v>
      </c>
      <c r="F17" s="29">
        <v>35022.1</v>
      </c>
      <c r="G17" s="29">
        <v>36334.5</v>
      </c>
      <c r="H17" s="29">
        <v>35284</v>
      </c>
      <c r="I17" s="29">
        <v>35195.599999999999</v>
      </c>
      <c r="J17" s="30" t="s">
        <v>177</v>
      </c>
      <c r="K17" s="24" t="s">
        <v>29</v>
      </c>
    </row>
    <row r="18" spans="1:11" s="1" customFormat="1" ht="15.75" customHeight="1" x14ac:dyDescent="0.85">
      <c r="A18" s="12"/>
      <c r="B18" s="21" t="s">
        <v>30</v>
      </c>
      <c r="C18" s="21" t="s">
        <v>13</v>
      </c>
      <c r="D18" s="31">
        <v>1.1200000000000001</v>
      </c>
      <c r="E18" s="31">
        <v>1.1200000000000001</v>
      </c>
      <c r="F18" s="31">
        <v>1.1200000000000001</v>
      </c>
      <c r="G18" s="31">
        <v>1.1200000000000001</v>
      </c>
      <c r="H18" s="31">
        <v>1.1200000000000001</v>
      </c>
      <c r="I18" s="31">
        <v>1.1200000000000001</v>
      </c>
      <c r="J18" s="32" t="s">
        <v>31</v>
      </c>
      <c r="K18" s="24" t="s">
        <v>32</v>
      </c>
    </row>
    <row r="19" spans="1:11" s="1" customFormat="1" ht="15.75" customHeight="1" x14ac:dyDescent="0.85">
      <c r="A19" s="12"/>
      <c r="B19" s="21" t="s">
        <v>33</v>
      </c>
      <c r="C19" s="21" t="s">
        <v>27</v>
      </c>
      <c r="D19" s="29">
        <v>40161.199999999997</v>
      </c>
      <c r="E19" s="29">
        <v>39323.300000000003</v>
      </c>
      <c r="F19" s="29">
        <v>39224.800000000003</v>
      </c>
      <c r="G19" s="29">
        <v>40694.6</v>
      </c>
      <c r="H19" s="29">
        <v>39518.1</v>
      </c>
      <c r="I19" s="29">
        <v>39419.1</v>
      </c>
      <c r="J19" s="30" t="s">
        <v>34</v>
      </c>
      <c r="K19" s="24" t="s">
        <v>35</v>
      </c>
    </row>
    <row r="20" spans="1:11" s="1" customFormat="1" ht="15.75" customHeight="1" x14ac:dyDescent="0.85">
      <c r="A20" s="12"/>
      <c r="B20" s="21" t="s">
        <v>36</v>
      </c>
      <c r="C20" s="21" t="s">
        <v>37</v>
      </c>
      <c r="D20" s="33">
        <v>-2.8793864745526379E-3</v>
      </c>
      <c r="E20" s="33">
        <v>-2.9834804898889174E-3</v>
      </c>
      <c r="F20" s="33">
        <v>-3.0527993908677723E-3</v>
      </c>
      <c r="G20" s="33">
        <v>-2.8049815371207092E-3</v>
      </c>
      <c r="H20" s="33">
        <v>-2.9522212512694563E-3</v>
      </c>
      <c r="I20" s="33">
        <v>-3.0235586598792471E-3</v>
      </c>
      <c r="J20" s="30" t="s">
        <v>38</v>
      </c>
      <c r="K20" s="24" t="s">
        <v>39</v>
      </c>
    </row>
    <row r="21" spans="1:11" s="1" customFormat="1" ht="15.75" customHeight="1" x14ac:dyDescent="0.85">
      <c r="A21" s="12"/>
      <c r="B21" s="21" t="s">
        <v>40</v>
      </c>
      <c r="C21" s="21" t="s">
        <v>13</v>
      </c>
      <c r="D21" s="34">
        <v>2.01E-2</v>
      </c>
      <c r="E21" s="34">
        <v>2.01E-2</v>
      </c>
      <c r="F21" s="34">
        <v>2.01E-2</v>
      </c>
      <c r="G21" s="35"/>
      <c r="H21" s="35"/>
      <c r="I21" s="35"/>
      <c r="J21" s="30" t="s">
        <v>41</v>
      </c>
      <c r="K21" s="24" t="s">
        <v>42</v>
      </c>
    </row>
    <row r="22" spans="1:11" ht="15.75" customHeight="1" x14ac:dyDescent="0.5">
      <c r="A22" s="36"/>
      <c r="B22" s="36"/>
      <c r="C22" s="36"/>
      <c r="D22" s="37"/>
      <c r="E22" s="37"/>
      <c r="F22" s="37"/>
      <c r="G22" s="37"/>
      <c r="H22" s="37"/>
      <c r="I22" s="38"/>
      <c r="J22" s="39"/>
      <c r="K22" s="40"/>
    </row>
    <row r="23" spans="1:11" ht="15.75" customHeight="1" x14ac:dyDescent="0.5">
      <c r="A23" s="36"/>
      <c r="B23" s="17" t="s">
        <v>43</v>
      </c>
      <c r="C23" s="36"/>
      <c r="D23" s="42"/>
      <c r="E23" s="36"/>
      <c r="F23" s="42"/>
      <c r="G23" s="36"/>
      <c r="H23" s="36"/>
      <c r="I23" s="42"/>
      <c r="J23" s="36"/>
      <c r="K23" s="40"/>
    </row>
    <row r="24" spans="1:11" s="1" customFormat="1" ht="15.75" customHeight="1" x14ac:dyDescent="0.85">
      <c r="A24" s="12"/>
      <c r="B24" s="43" t="s">
        <v>44</v>
      </c>
      <c r="C24" s="21" t="s">
        <v>45</v>
      </c>
      <c r="D24" s="29">
        <v>37251.900000000009</v>
      </c>
      <c r="E24" s="29">
        <v>36460.583333333343</v>
      </c>
      <c r="F24" s="29">
        <v>36460.583333333343</v>
      </c>
      <c r="G24" s="29">
        <v>39610.100000000028</v>
      </c>
      <c r="H24" s="29">
        <v>39061.200000000026</v>
      </c>
      <c r="I24" s="29">
        <v>39061.200000000026</v>
      </c>
      <c r="J24" s="123" t="s">
        <v>46</v>
      </c>
      <c r="K24" s="124"/>
    </row>
    <row r="25" spans="1:11" s="1" customFormat="1" ht="15.75" customHeight="1" x14ac:dyDescent="0.85">
      <c r="A25" s="12"/>
      <c r="B25" s="43" t="s">
        <v>47</v>
      </c>
      <c r="C25" s="21" t="s">
        <v>45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123" t="s">
        <v>48</v>
      </c>
      <c r="K25" s="124"/>
    </row>
    <row r="26" spans="1:11" s="1" customFormat="1" ht="15.75" customHeight="1" x14ac:dyDescent="0.85">
      <c r="A26" s="12"/>
      <c r="B26" s="43" t="s">
        <v>49</v>
      </c>
      <c r="C26" s="21" t="s">
        <v>50</v>
      </c>
      <c r="D26" s="29">
        <v>1050.4999999999998</v>
      </c>
      <c r="E26" s="29">
        <v>1050.4999999999998</v>
      </c>
      <c r="F26" s="29">
        <v>1050.4999999999998</v>
      </c>
      <c r="G26" s="29">
        <v>1049.5222222222219</v>
      </c>
      <c r="H26" s="29">
        <v>1049.5222222222219</v>
      </c>
      <c r="I26" s="29">
        <v>1049.5222222222219</v>
      </c>
      <c r="J26" s="123" t="s">
        <v>51</v>
      </c>
      <c r="K26" s="124"/>
    </row>
    <row r="27" spans="1:11" s="1" customFormat="1" ht="15.75" customHeight="1" x14ac:dyDescent="0.85">
      <c r="A27" s="12"/>
      <c r="B27" s="43" t="s">
        <v>52</v>
      </c>
      <c r="C27" s="21" t="s">
        <v>45</v>
      </c>
      <c r="D27" s="29">
        <v>16</v>
      </c>
      <c r="E27" s="29">
        <v>16</v>
      </c>
      <c r="F27" s="29">
        <v>16</v>
      </c>
      <c r="G27" s="29">
        <v>19.5</v>
      </c>
      <c r="H27" s="29">
        <v>0</v>
      </c>
      <c r="I27" s="29">
        <v>0</v>
      </c>
      <c r="J27" s="123" t="s">
        <v>48</v>
      </c>
      <c r="K27" s="124"/>
    </row>
    <row r="28" spans="1:11" s="1" customFormat="1" ht="15.75" customHeight="1" x14ac:dyDescent="0.85">
      <c r="A28" s="12"/>
      <c r="B28" s="43" t="s">
        <v>53</v>
      </c>
      <c r="C28" s="21" t="s">
        <v>50</v>
      </c>
      <c r="D28" s="29">
        <v>1226</v>
      </c>
      <c r="E28" s="29">
        <v>1226</v>
      </c>
      <c r="F28" s="29">
        <v>1226</v>
      </c>
      <c r="G28" s="29">
        <v>842.1</v>
      </c>
      <c r="H28" s="29">
        <v>842.1</v>
      </c>
      <c r="I28" s="29">
        <v>842.1</v>
      </c>
      <c r="J28" s="123" t="s">
        <v>54</v>
      </c>
      <c r="K28" s="124"/>
    </row>
    <row r="29" spans="1:11" s="1" customFormat="1" ht="15.75" customHeight="1" x14ac:dyDescent="0.85">
      <c r="A29" s="12"/>
      <c r="B29" s="43" t="s">
        <v>55</v>
      </c>
      <c r="C29" s="21" t="s">
        <v>50</v>
      </c>
      <c r="D29" s="29">
        <v>-149.6</v>
      </c>
      <c r="E29" s="29">
        <v>-149.6</v>
      </c>
      <c r="F29" s="29">
        <v>-149.6</v>
      </c>
      <c r="G29" s="29">
        <v>-448.3</v>
      </c>
      <c r="H29" s="29">
        <v>-448.3</v>
      </c>
      <c r="I29" s="29">
        <v>-448.3</v>
      </c>
      <c r="J29" s="123" t="s">
        <v>54</v>
      </c>
      <c r="K29" s="124"/>
    </row>
    <row r="30" spans="1:11" s="1" customFormat="1" ht="15.75" customHeight="1" x14ac:dyDescent="0.85">
      <c r="A30" s="12"/>
      <c r="B30" s="44"/>
      <c r="C30" s="36"/>
      <c r="D30" s="36"/>
      <c r="E30" s="36"/>
      <c r="F30" s="36"/>
      <c r="G30" s="36"/>
      <c r="H30" s="36"/>
      <c r="I30" s="36"/>
      <c r="J30" s="45"/>
      <c r="K30" s="46"/>
    </row>
    <row r="31" spans="1:11" ht="15.75" customHeight="1" x14ac:dyDescent="0.5">
      <c r="A31" s="36"/>
      <c r="B31" s="17" t="s">
        <v>56</v>
      </c>
      <c r="C31" s="36"/>
      <c r="D31" s="47" t="s">
        <v>2</v>
      </c>
      <c r="E31" s="47" t="s">
        <v>3</v>
      </c>
      <c r="F31" s="36"/>
      <c r="G31" s="36"/>
      <c r="H31" s="36"/>
      <c r="I31" s="40"/>
      <c r="J31" s="46"/>
      <c r="K31" s="46"/>
    </row>
    <row r="32" spans="1:11" ht="15.75" customHeight="1" x14ac:dyDescent="0.5">
      <c r="A32" s="36"/>
      <c r="B32" s="21" t="s">
        <v>57</v>
      </c>
      <c r="C32" s="21" t="s">
        <v>45</v>
      </c>
      <c r="D32" s="48">
        <v>570</v>
      </c>
      <c r="E32" s="48">
        <v>659</v>
      </c>
      <c r="F32" s="49"/>
      <c r="G32" s="49"/>
      <c r="H32" s="49"/>
      <c r="I32" s="50"/>
      <c r="J32" s="123" t="s">
        <v>58</v>
      </c>
      <c r="K32" s="124"/>
    </row>
    <row r="33" spans="1:11" s="1" customFormat="1" ht="15.75" customHeight="1" x14ac:dyDescent="0.85">
      <c r="A33" s="12"/>
      <c r="B33" s="44"/>
      <c r="C33" s="36"/>
      <c r="D33" s="36"/>
      <c r="E33" s="36"/>
      <c r="F33" s="36"/>
      <c r="G33" s="36"/>
      <c r="H33" s="36"/>
      <c r="I33" s="36"/>
      <c r="J33" s="45"/>
      <c r="K33" s="46"/>
    </row>
    <row r="34" spans="1:11" ht="15.75" customHeight="1" x14ac:dyDescent="0.5">
      <c r="A34" s="36"/>
      <c r="B34" s="17" t="s">
        <v>148</v>
      </c>
      <c r="C34" s="51" t="s">
        <v>60</v>
      </c>
      <c r="D34" s="36"/>
      <c r="E34" s="36"/>
      <c r="F34" s="36"/>
      <c r="G34" s="36"/>
      <c r="H34" s="36"/>
      <c r="I34" s="40"/>
      <c r="J34" s="40"/>
      <c r="K34" s="15"/>
    </row>
    <row r="35" spans="1:11" ht="15.75" customHeight="1" x14ac:dyDescent="0.5">
      <c r="A35" s="36"/>
      <c r="B35" s="52" t="s">
        <v>61</v>
      </c>
      <c r="C35" s="53">
        <v>574</v>
      </c>
      <c r="D35" s="49"/>
      <c r="E35" s="49"/>
      <c r="F35" s="49"/>
      <c r="G35" s="49"/>
      <c r="H35" s="50"/>
      <c r="I35" s="50"/>
      <c r="J35" s="50"/>
      <c r="K35" s="54"/>
    </row>
    <row r="36" spans="1:11" ht="15.75" customHeight="1" x14ac:dyDescent="0.5">
      <c r="A36" s="36"/>
      <c r="B36" s="52" t="s">
        <v>62</v>
      </c>
      <c r="C36" s="53">
        <v>6</v>
      </c>
      <c r="D36" s="49"/>
      <c r="E36" s="49"/>
      <c r="F36" s="49"/>
      <c r="G36" s="49"/>
      <c r="H36" s="50"/>
      <c r="I36" s="50"/>
      <c r="J36" s="50"/>
      <c r="K36" s="54"/>
    </row>
    <row r="37" spans="1:11" ht="15.75" customHeight="1" x14ac:dyDescent="0.5">
      <c r="A37" s="36"/>
      <c r="B37" s="52" t="s">
        <v>63</v>
      </c>
      <c r="C37" s="53">
        <v>8</v>
      </c>
      <c r="D37" s="49"/>
      <c r="E37" s="49"/>
      <c r="F37" s="49"/>
      <c r="G37" s="49"/>
      <c r="H37" s="50"/>
      <c r="I37" s="50"/>
      <c r="J37" s="50"/>
      <c r="K37" s="54"/>
    </row>
    <row r="38" spans="1:11" ht="15.75" customHeight="1" x14ac:dyDescent="0.5">
      <c r="A38" s="36"/>
      <c r="B38" s="52" t="s">
        <v>64</v>
      </c>
      <c r="C38" s="53">
        <v>12.5</v>
      </c>
      <c r="D38" s="49"/>
      <c r="E38" s="49"/>
      <c r="F38" s="49"/>
      <c r="G38" s="49"/>
      <c r="H38" s="50"/>
      <c r="I38" s="50"/>
      <c r="J38" s="50"/>
      <c r="K38" s="54"/>
    </row>
    <row r="39" spans="1:11" ht="15.75" customHeight="1" x14ac:dyDescent="0.5">
      <c r="A39" s="36"/>
      <c r="B39" s="52" t="s">
        <v>65</v>
      </c>
      <c r="C39" s="53">
        <v>10</v>
      </c>
      <c r="D39" s="49"/>
      <c r="E39" s="49"/>
      <c r="F39" s="49"/>
      <c r="G39" s="49"/>
      <c r="H39" s="50"/>
      <c r="I39" s="50"/>
      <c r="J39" s="50"/>
      <c r="K39" s="54"/>
    </row>
    <row r="40" spans="1:11" ht="15.75" customHeight="1" x14ac:dyDescent="0.5">
      <c r="A40" s="36"/>
      <c r="B40" s="52" t="s">
        <v>66</v>
      </c>
      <c r="C40" s="53">
        <v>15</v>
      </c>
      <c r="D40" s="49"/>
      <c r="E40" s="49"/>
      <c r="F40" s="49"/>
      <c r="G40" s="49"/>
      <c r="H40" s="50"/>
      <c r="I40" s="50"/>
      <c r="J40" s="50"/>
      <c r="K40" s="54"/>
    </row>
    <row r="41" spans="1:11" ht="15.75" customHeight="1" x14ac:dyDescent="0.5">
      <c r="A41" s="36"/>
      <c r="B41" s="52" t="s">
        <v>149</v>
      </c>
      <c r="C41" s="53">
        <v>20</v>
      </c>
      <c r="D41" s="49"/>
      <c r="E41" s="49"/>
      <c r="F41" s="49"/>
      <c r="G41" s="49"/>
      <c r="H41" s="50"/>
      <c r="I41" s="50"/>
      <c r="J41" s="50"/>
      <c r="K41" s="54"/>
    </row>
    <row r="42" spans="1:11" ht="15.75" customHeight="1" x14ac:dyDescent="0.5">
      <c r="A42" s="36"/>
      <c r="B42" s="52" t="s">
        <v>150</v>
      </c>
      <c r="C42" s="53">
        <v>20</v>
      </c>
      <c r="D42" s="49"/>
      <c r="E42" s="49"/>
      <c r="F42" s="49"/>
      <c r="G42" s="49"/>
      <c r="H42" s="50"/>
      <c r="I42" s="50"/>
      <c r="J42" s="50"/>
      <c r="K42" s="54"/>
    </row>
    <row r="43" spans="1:11" ht="15.75" customHeight="1" x14ac:dyDescent="0.5">
      <c r="A43" s="36"/>
      <c r="B43" s="52" t="s">
        <v>151</v>
      </c>
      <c r="C43" s="53">
        <v>100</v>
      </c>
      <c r="D43" s="49"/>
      <c r="E43" s="49"/>
      <c r="F43" s="49"/>
      <c r="G43" s="49"/>
      <c r="H43" s="50"/>
      <c r="I43" s="50"/>
      <c r="J43" s="50"/>
      <c r="K43" s="54"/>
    </row>
    <row r="44" spans="1:11" ht="15.75" customHeight="1" x14ac:dyDescent="0.5">
      <c r="A44" s="36"/>
      <c r="B44" s="52" t="s">
        <v>152</v>
      </c>
      <c r="C44" s="53">
        <v>200</v>
      </c>
      <c r="D44" s="49"/>
      <c r="E44" s="49"/>
      <c r="F44" s="49"/>
      <c r="G44" s="49"/>
      <c r="H44" s="50"/>
      <c r="I44" s="50"/>
      <c r="J44" s="50"/>
      <c r="K44" s="54"/>
    </row>
    <row r="45" spans="1:11" ht="15.75" customHeight="1" x14ac:dyDescent="0.5">
      <c r="A45" s="36"/>
      <c r="B45" s="52" t="s">
        <v>153</v>
      </c>
      <c r="C45" s="53">
        <v>88.9</v>
      </c>
      <c r="D45" s="49"/>
      <c r="E45" s="49"/>
      <c r="F45" s="49"/>
      <c r="G45" s="49"/>
      <c r="H45" s="50"/>
      <c r="I45" s="50"/>
      <c r="J45" s="50"/>
      <c r="K45" s="54"/>
    </row>
    <row r="46" spans="1:11" ht="15.75" customHeight="1" x14ac:dyDescent="0.5">
      <c r="A46" s="36"/>
      <c r="B46" s="52" t="s">
        <v>154</v>
      </c>
      <c r="C46" s="53">
        <v>20</v>
      </c>
      <c r="D46" s="49"/>
      <c r="E46" s="49"/>
      <c r="F46" s="49"/>
      <c r="G46" s="49"/>
      <c r="H46" s="50"/>
      <c r="I46" s="50"/>
      <c r="J46" s="50"/>
      <c r="K46" s="54"/>
    </row>
    <row r="47" spans="1:11" ht="15.75" customHeight="1" x14ac:dyDescent="0.5">
      <c r="A47" s="36"/>
      <c r="B47" s="52" t="s">
        <v>155</v>
      </c>
      <c r="C47" s="53">
        <v>10</v>
      </c>
      <c r="D47" s="49"/>
      <c r="E47" s="49"/>
      <c r="F47" s="49"/>
      <c r="G47" s="49"/>
      <c r="H47" s="50"/>
      <c r="I47" s="50"/>
      <c r="J47" s="50"/>
      <c r="K47" s="54"/>
    </row>
    <row r="48" spans="1:11" ht="15.75" customHeight="1" x14ac:dyDescent="0.5">
      <c r="A48" s="36"/>
      <c r="B48" s="52" t="s">
        <v>156</v>
      </c>
      <c r="C48" s="53">
        <v>20</v>
      </c>
      <c r="D48" s="49"/>
      <c r="E48" s="49"/>
      <c r="F48" s="49"/>
      <c r="G48" s="49"/>
      <c r="H48" s="50"/>
      <c r="I48" s="50"/>
      <c r="J48" s="50"/>
      <c r="K48" s="54"/>
    </row>
    <row r="49" spans="1:11" ht="15.75" customHeight="1" x14ac:dyDescent="0.5">
      <c r="A49" s="36"/>
      <c r="B49" s="52" t="s">
        <v>157</v>
      </c>
      <c r="C49" s="53">
        <v>20</v>
      </c>
      <c r="D49" s="49"/>
      <c r="E49" s="49"/>
      <c r="F49" s="49"/>
      <c r="G49" s="49"/>
      <c r="H49" s="50"/>
      <c r="I49" s="50"/>
      <c r="J49" s="50"/>
      <c r="K49" s="54"/>
    </row>
    <row r="50" spans="1:11" ht="15.75" customHeight="1" x14ac:dyDescent="0.5">
      <c r="A50" s="36"/>
      <c r="B50" s="52" t="s">
        <v>158</v>
      </c>
      <c r="C50" s="53">
        <v>20</v>
      </c>
      <c r="D50" s="49"/>
      <c r="E50" s="49"/>
      <c r="F50" s="49"/>
      <c r="G50" s="49"/>
      <c r="H50" s="50"/>
      <c r="I50" s="50"/>
      <c r="J50" s="50"/>
      <c r="K50" s="54"/>
    </row>
    <row r="51" spans="1:11" ht="15.75" customHeight="1" x14ac:dyDescent="0.5">
      <c r="A51" s="36"/>
      <c r="B51" s="52" t="s">
        <v>159</v>
      </c>
      <c r="C51" s="53">
        <v>20</v>
      </c>
      <c r="D51" s="49"/>
      <c r="E51" s="49"/>
      <c r="F51" s="49"/>
      <c r="G51" s="49"/>
      <c r="H51" s="50"/>
      <c r="I51" s="50"/>
      <c r="J51" s="50"/>
      <c r="K51" s="54"/>
    </row>
    <row r="52" spans="1:11" ht="15.75" customHeight="1" x14ac:dyDescent="0.5">
      <c r="A52" s="36"/>
      <c r="B52" s="52" t="s">
        <v>160</v>
      </c>
      <c r="C52" s="53">
        <v>20</v>
      </c>
      <c r="D52" s="49"/>
      <c r="E52" s="49"/>
      <c r="F52" s="49"/>
      <c r="G52" s="49"/>
      <c r="H52" s="50"/>
      <c r="I52" s="50"/>
      <c r="J52" s="50"/>
      <c r="K52" s="54"/>
    </row>
    <row r="53" spans="1:11" ht="15.75" customHeight="1" x14ac:dyDescent="0.5">
      <c r="A53" s="36"/>
      <c r="B53" s="52" t="s">
        <v>161</v>
      </c>
      <c r="C53" s="53">
        <v>20</v>
      </c>
      <c r="D53" s="49"/>
      <c r="E53" s="49"/>
      <c r="F53" s="49"/>
      <c r="G53" s="49"/>
      <c r="H53" s="50"/>
      <c r="I53" s="50"/>
      <c r="J53" s="50"/>
      <c r="K53" s="54"/>
    </row>
    <row r="54" spans="1:11" ht="15.75" customHeight="1" x14ac:dyDescent="0.5">
      <c r="A54" s="36"/>
      <c r="B54" s="52" t="s">
        <v>162</v>
      </c>
      <c r="C54" s="53">
        <v>3.23</v>
      </c>
      <c r="D54" s="49"/>
      <c r="E54" s="49"/>
      <c r="F54" s="49"/>
      <c r="G54" s="49"/>
      <c r="H54" s="50"/>
      <c r="I54" s="50"/>
      <c r="J54" s="50"/>
      <c r="K54" s="54"/>
    </row>
    <row r="55" spans="1:11" ht="15.75" customHeight="1" x14ac:dyDescent="0.5">
      <c r="A55" s="36"/>
      <c r="B55" s="52" t="s">
        <v>163</v>
      </c>
      <c r="C55" s="53">
        <v>5</v>
      </c>
      <c r="D55" s="49"/>
      <c r="E55" s="49"/>
      <c r="F55" s="49"/>
      <c r="G55" s="49"/>
      <c r="H55" s="50"/>
      <c r="I55" s="50"/>
      <c r="J55" s="50"/>
      <c r="K55" s="54"/>
    </row>
    <row r="56" spans="1:11" ht="15.75" customHeight="1" x14ac:dyDescent="0.5">
      <c r="A56" s="36"/>
      <c r="B56" s="52" t="s">
        <v>164</v>
      </c>
      <c r="C56" s="70">
        <v>5</v>
      </c>
      <c r="D56" s="49"/>
      <c r="E56" s="49"/>
      <c r="F56" s="49"/>
      <c r="G56" s="49"/>
      <c r="H56" s="50"/>
      <c r="I56" s="50"/>
      <c r="J56" s="50"/>
      <c r="K56" s="54"/>
    </row>
    <row r="57" spans="1:11" ht="15.75" customHeight="1" x14ac:dyDescent="0.5">
      <c r="A57" s="36"/>
      <c r="B57" s="52" t="s">
        <v>165</v>
      </c>
      <c r="C57" s="53">
        <v>5</v>
      </c>
      <c r="D57" s="49"/>
      <c r="E57" s="49"/>
      <c r="F57" s="49"/>
      <c r="G57" s="49"/>
      <c r="H57" s="50"/>
      <c r="I57" s="50"/>
      <c r="J57" s="50"/>
      <c r="K57" s="54"/>
    </row>
    <row r="58" spans="1:11" ht="15.75" customHeight="1" x14ac:dyDescent="0.5">
      <c r="A58" s="36"/>
      <c r="B58" s="52" t="s">
        <v>166</v>
      </c>
      <c r="C58" s="71">
        <v>10</v>
      </c>
      <c r="D58" s="49"/>
      <c r="E58" s="49"/>
      <c r="F58" s="49"/>
      <c r="G58" s="49"/>
      <c r="H58" s="50"/>
      <c r="I58" s="50"/>
      <c r="J58" s="50"/>
      <c r="K58" s="54"/>
    </row>
    <row r="59" spans="1:11" ht="15.75" customHeight="1" x14ac:dyDescent="0.5">
      <c r="A59" s="36"/>
      <c r="B59" s="52" t="s">
        <v>167</v>
      </c>
      <c r="C59" s="71">
        <v>20</v>
      </c>
      <c r="D59" s="49"/>
      <c r="E59" s="49"/>
      <c r="F59" s="49"/>
      <c r="G59" s="49"/>
      <c r="H59" s="50"/>
      <c r="I59" s="50"/>
      <c r="J59" s="50"/>
      <c r="K59" s="54"/>
    </row>
    <row r="60" spans="1:11" ht="15.75" customHeight="1" x14ac:dyDescent="0.5">
      <c r="A60" s="36"/>
      <c r="B60" s="36"/>
      <c r="C60" s="36"/>
      <c r="D60" s="36"/>
      <c r="E60" s="36"/>
      <c r="F60" s="36"/>
      <c r="G60" s="36"/>
      <c r="H60" s="36"/>
      <c r="I60" s="40"/>
      <c r="J60" s="40"/>
      <c r="K60" s="15"/>
    </row>
    <row r="61" spans="1:11" ht="15.75" customHeight="1" x14ac:dyDescent="0.5">
      <c r="A61" s="36"/>
      <c r="B61" s="17" t="s">
        <v>178</v>
      </c>
      <c r="C61" s="51" t="s">
        <v>60</v>
      </c>
      <c r="D61" s="36"/>
      <c r="E61" s="36"/>
      <c r="F61" s="36"/>
      <c r="G61" s="36"/>
      <c r="H61" s="40"/>
      <c r="I61" s="40"/>
      <c r="J61" s="40"/>
      <c r="K61" s="15"/>
    </row>
    <row r="62" spans="1:11" ht="15.75" customHeight="1" x14ac:dyDescent="0.5">
      <c r="A62" s="36"/>
      <c r="B62" s="52" t="s">
        <v>179</v>
      </c>
      <c r="C62" s="74">
        <v>100</v>
      </c>
      <c r="D62" s="49"/>
      <c r="E62" s="49"/>
      <c r="F62" s="49"/>
      <c r="G62" s="49"/>
      <c r="H62" s="50"/>
      <c r="I62" s="50"/>
      <c r="J62" s="50"/>
      <c r="K62" s="54"/>
    </row>
    <row r="63" spans="1:11" ht="15.75" customHeight="1" x14ac:dyDescent="0.5">
      <c r="A63" s="36"/>
      <c r="B63" s="52" t="s">
        <v>180</v>
      </c>
      <c r="C63" s="74">
        <v>339.1</v>
      </c>
      <c r="D63" s="49"/>
      <c r="E63" s="49"/>
      <c r="F63" s="49"/>
      <c r="G63" s="49"/>
      <c r="H63" s="50"/>
      <c r="I63" s="50"/>
      <c r="J63" s="50"/>
      <c r="K63" s="54"/>
    </row>
    <row r="64" spans="1:11" ht="15.75" customHeight="1" x14ac:dyDescent="0.5">
      <c r="A64" s="36"/>
      <c r="B64" s="52" t="s">
        <v>181</v>
      </c>
      <c r="C64" s="74">
        <v>100</v>
      </c>
      <c r="D64" s="49"/>
      <c r="E64" s="49"/>
      <c r="F64" s="49"/>
      <c r="G64" s="49"/>
      <c r="H64" s="50"/>
      <c r="I64" s="50"/>
      <c r="J64" s="50"/>
      <c r="K64" s="54"/>
    </row>
    <row r="65" spans="1:11" ht="15.75" customHeight="1" x14ac:dyDescent="0.5">
      <c r="A65" s="36"/>
      <c r="B65" s="52" t="s">
        <v>182</v>
      </c>
      <c r="C65" s="74">
        <v>280</v>
      </c>
      <c r="D65" s="49"/>
      <c r="E65" s="49"/>
      <c r="F65" s="49"/>
      <c r="G65" s="49"/>
      <c r="H65" s="50"/>
      <c r="I65" s="50"/>
      <c r="J65" s="50"/>
      <c r="K65" s="54"/>
    </row>
    <row r="66" spans="1:11" ht="15.75" customHeight="1" x14ac:dyDescent="0.5">
      <c r="A66" s="36"/>
      <c r="B66" s="52" t="s">
        <v>183</v>
      </c>
      <c r="C66" s="74">
        <v>20</v>
      </c>
      <c r="D66" s="49"/>
      <c r="E66" s="49"/>
      <c r="F66" s="49"/>
      <c r="G66" s="49"/>
      <c r="H66" s="50"/>
      <c r="I66" s="50"/>
      <c r="J66" s="50"/>
      <c r="K66" s="54"/>
    </row>
    <row r="67" spans="1:11" ht="15.75" customHeight="1" x14ac:dyDescent="0.5">
      <c r="A67" s="36"/>
      <c r="B67" s="52" t="s">
        <v>184</v>
      </c>
      <c r="C67" s="74">
        <v>20</v>
      </c>
      <c r="D67" s="49"/>
      <c r="E67" s="49"/>
      <c r="F67" s="49"/>
      <c r="G67" s="49"/>
      <c r="H67" s="50"/>
      <c r="I67" s="50"/>
      <c r="J67" s="50"/>
      <c r="K67" s="54"/>
    </row>
    <row r="68" spans="1:11" ht="15.75" customHeight="1" x14ac:dyDescent="0.5">
      <c r="A68" s="36"/>
      <c r="B68" s="52" t="s">
        <v>185</v>
      </c>
      <c r="C68" s="74">
        <v>200.1</v>
      </c>
      <c r="D68" s="49"/>
      <c r="E68" s="49"/>
      <c r="F68" s="49"/>
      <c r="G68" s="49"/>
      <c r="H68" s="50"/>
      <c r="I68" s="50"/>
      <c r="J68" s="50"/>
      <c r="K68" s="54"/>
    </row>
    <row r="69" spans="1:11" ht="15.75" customHeight="1" x14ac:dyDescent="0.5">
      <c r="A69" s="36"/>
      <c r="B69" s="52" t="s">
        <v>186</v>
      </c>
      <c r="C69" s="74">
        <v>20</v>
      </c>
      <c r="D69" s="49"/>
      <c r="E69" s="49"/>
      <c r="F69" s="49"/>
      <c r="G69" s="49"/>
      <c r="H69" s="50"/>
      <c r="I69" s="50"/>
      <c r="J69" s="50"/>
      <c r="K69" s="54"/>
    </row>
    <row r="70" spans="1:11" ht="15.75" customHeight="1" x14ac:dyDescent="0.5">
      <c r="A70" s="36"/>
      <c r="B70" s="52" t="s">
        <v>187</v>
      </c>
      <c r="C70" s="74">
        <v>24.9</v>
      </c>
      <c r="D70" s="49"/>
      <c r="E70" s="49"/>
      <c r="F70" s="49"/>
      <c r="G70" s="49"/>
      <c r="H70" s="50"/>
      <c r="I70" s="50"/>
      <c r="J70" s="50"/>
      <c r="K70" s="54"/>
    </row>
    <row r="71" spans="1:11" ht="15.75" customHeight="1" x14ac:dyDescent="0.5">
      <c r="A71" s="36"/>
      <c r="B71" s="52" t="s">
        <v>188</v>
      </c>
      <c r="C71" s="74">
        <v>3.6</v>
      </c>
      <c r="D71" s="49"/>
      <c r="E71" s="49"/>
      <c r="F71" s="49"/>
      <c r="G71" s="49"/>
      <c r="H71" s="50"/>
      <c r="I71" s="50"/>
      <c r="J71" s="50"/>
      <c r="K71" s="54"/>
    </row>
    <row r="72" spans="1:11" ht="15.75" customHeight="1" x14ac:dyDescent="0.5">
      <c r="A72" s="36"/>
      <c r="B72" s="52" t="s">
        <v>189</v>
      </c>
      <c r="C72" s="74">
        <v>90</v>
      </c>
      <c r="D72" s="49"/>
      <c r="E72" s="49"/>
      <c r="F72" s="49"/>
      <c r="G72" s="49"/>
      <c r="H72" s="50"/>
      <c r="I72" s="50"/>
      <c r="J72" s="50"/>
      <c r="K72" s="54"/>
    </row>
    <row r="73" spans="1:11" ht="15.75" customHeight="1" x14ac:dyDescent="0.5">
      <c r="A73" s="36"/>
      <c r="B73" s="52" t="s">
        <v>190</v>
      </c>
      <c r="C73" s="74">
        <v>290.7</v>
      </c>
      <c r="D73" s="49"/>
      <c r="E73" s="49"/>
      <c r="F73" s="49"/>
      <c r="G73" s="49"/>
      <c r="H73" s="50"/>
      <c r="I73" s="50"/>
      <c r="J73" s="50"/>
      <c r="K73" s="54"/>
    </row>
    <row r="74" spans="1:11" ht="15.75" customHeight="1" x14ac:dyDescent="0.5">
      <c r="A74" s="36"/>
      <c r="B74" s="52" t="s">
        <v>191</v>
      </c>
      <c r="C74" s="74">
        <v>60</v>
      </c>
      <c r="D74" s="49"/>
      <c r="E74" s="49"/>
      <c r="F74" s="49"/>
      <c r="G74" s="49"/>
      <c r="H74" s="50"/>
      <c r="I74" s="50"/>
      <c r="J74" s="50"/>
      <c r="K74" s="54"/>
    </row>
    <row r="75" spans="1:11" ht="15.75" customHeight="1" x14ac:dyDescent="0.5">
      <c r="A75" s="36"/>
      <c r="B75" s="52" t="s">
        <v>192</v>
      </c>
      <c r="C75" s="74">
        <v>50</v>
      </c>
      <c r="D75" s="49"/>
      <c r="E75" s="49"/>
      <c r="F75" s="49"/>
      <c r="G75" s="49"/>
      <c r="H75" s="50"/>
      <c r="I75" s="50"/>
      <c r="J75" s="50"/>
      <c r="K75" s="54"/>
    </row>
    <row r="76" spans="1:11" ht="15.75" customHeight="1" x14ac:dyDescent="0.5">
      <c r="A76" s="36"/>
      <c r="B76" s="52" t="s">
        <v>193</v>
      </c>
      <c r="C76" s="74">
        <v>50</v>
      </c>
      <c r="D76" s="49"/>
      <c r="E76" s="49"/>
      <c r="F76" s="49"/>
      <c r="G76" s="49"/>
      <c r="H76" s="50"/>
      <c r="I76" s="50"/>
      <c r="J76" s="50"/>
      <c r="K76" s="54"/>
    </row>
    <row r="77" spans="1:11" ht="15.75" customHeight="1" x14ac:dyDescent="0.5">
      <c r="A77" s="36"/>
      <c r="B77" s="52" t="s">
        <v>194</v>
      </c>
      <c r="C77" s="74">
        <v>80</v>
      </c>
      <c r="D77" s="49"/>
      <c r="E77" s="49"/>
      <c r="F77" s="49"/>
      <c r="G77" s="49"/>
      <c r="H77" s="50"/>
      <c r="I77" s="50"/>
      <c r="J77" s="50"/>
      <c r="K77" s="54"/>
    </row>
    <row r="78" spans="1:11" ht="15.75" customHeight="1" x14ac:dyDescent="0.5">
      <c r="A78" s="36"/>
      <c r="B78" s="52" t="s">
        <v>195</v>
      </c>
      <c r="C78" s="74">
        <v>20</v>
      </c>
      <c r="D78" s="49"/>
      <c r="E78" s="49"/>
      <c r="F78" s="49"/>
      <c r="G78" s="49"/>
      <c r="H78" s="50"/>
      <c r="I78" s="50"/>
      <c r="J78" s="50"/>
      <c r="K78" s="54"/>
    </row>
    <row r="79" spans="1:11" ht="15.75" customHeight="1" x14ac:dyDescent="0.5">
      <c r="A79" s="36"/>
      <c r="B79" s="52" t="s">
        <v>196</v>
      </c>
      <c r="C79" s="74">
        <v>180</v>
      </c>
      <c r="D79" s="49"/>
      <c r="E79" s="49"/>
      <c r="F79" s="49"/>
      <c r="G79" s="49"/>
      <c r="H79" s="50"/>
      <c r="I79" s="50"/>
      <c r="J79" s="50"/>
      <c r="K79" s="54"/>
    </row>
    <row r="80" spans="1:11" ht="15.75" customHeight="1" x14ac:dyDescent="0.5">
      <c r="A80" s="36"/>
      <c r="B80" s="52" t="s">
        <v>197</v>
      </c>
      <c r="C80" s="74">
        <v>105.8</v>
      </c>
      <c r="D80" s="49"/>
      <c r="E80" s="49"/>
      <c r="F80" s="49"/>
      <c r="G80" s="49"/>
      <c r="H80" s="50"/>
      <c r="I80" s="50"/>
      <c r="J80" s="50"/>
      <c r="K80" s="54"/>
    </row>
    <row r="81" spans="1:11" ht="15.75" customHeight="1" x14ac:dyDescent="0.5">
      <c r="A81" s="36"/>
      <c r="B81" s="52" t="s">
        <v>198</v>
      </c>
      <c r="C81" s="74">
        <v>79.724999999999994</v>
      </c>
      <c r="D81" s="49"/>
      <c r="E81" s="49"/>
      <c r="F81" s="49"/>
      <c r="G81" s="49"/>
      <c r="H81" s="50"/>
      <c r="I81" s="50"/>
      <c r="J81" s="50"/>
      <c r="K81" s="54"/>
    </row>
    <row r="82" spans="1:11" ht="15.75" customHeight="1" x14ac:dyDescent="0.5">
      <c r="A82" s="36"/>
      <c r="B82" s="52" t="s">
        <v>199</v>
      </c>
      <c r="C82" s="74">
        <v>100</v>
      </c>
      <c r="D82" s="49"/>
      <c r="E82" s="49"/>
      <c r="F82" s="49"/>
      <c r="G82" s="49"/>
      <c r="H82" s="50"/>
      <c r="I82" s="50"/>
      <c r="J82" s="50"/>
      <c r="K82" s="54"/>
    </row>
    <row r="83" spans="1:11" ht="15.75" customHeight="1" x14ac:dyDescent="0.5">
      <c r="A83" s="36"/>
      <c r="B83" s="52" t="s">
        <v>200</v>
      </c>
      <c r="C83" s="74">
        <v>124.2</v>
      </c>
      <c r="D83" s="49"/>
      <c r="E83" s="49"/>
      <c r="F83" s="49"/>
      <c r="G83" s="49"/>
      <c r="H83" s="50"/>
      <c r="I83" s="50"/>
      <c r="J83" s="50"/>
      <c r="K83" s="54"/>
    </row>
    <row r="84" spans="1:11" ht="15.75" customHeight="1" x14ac:dyDescent="0.5">
      <c r="A84" s="36"/>
      <c r="B84" s="52" t="s">
        <v>201</v>
      </c>
      <c r="C84" s="74">
        <v>100.8</v>
      </c>
      <c r="D84" s="49"/>
      <c r="E84" s="49"/>
      <c r="F84" s="49"/>
      <c r="G84" s="49"/>
      <c r="H84" s="50"/>
      <c r="I84" s="50"/>
      <c r="J84" s="50"/>
      <c r="K84" s="54"/>
    </row>
    <row r="85" spans="1:11" ht="15.75" customHeight="1" x14ac:dyDescent="0.5">
      <c r="A85" s="36"/>
      <c r="B85" s="52" t="s">
        <v>202</v>
      </c>
      <c r="C85" s="74">
        <v>20</v>
      </c>
      <c r="D85" s="49"/>
      <c r="E85" s="49"/>
      <c r="F85" s="49"/>
      <c r="G85" s="49"/>
      <c r="H85" s="50"/>
      <c r="I85" s="50"/>
      <c r="J85" s="50"/>
      <c r="K85" s="54"/>
    </row>
    <row r="86" spans="1:11" ht="15.75" customHeight="1" x14ac:dyDescent="0.5">
      <c r="A86" s="36"/>
      <c r="B86" s="52" t="s">
        <v>203</v>
      </c>
      <c r="C86" s="74">
        <v>90.5</v>
      </c>
      <c r="D86" s="49"/>
      <c r="E86" s="49"/>
      <c r="F86" s="49"/>
      <c r="G86" s="49"/>
      <c r="H86" s="50"/>
      <c r="I86" s="50"/>
      <c r="J86" s="50"/>
      <c r="K86" s="54"/>
    </row>
    <row r="87" spans="1:11" ht="15.75" customHeight="1" x14ac:dyDescent="0.5">
      <c r="A87" s="36"/>
      <c r="B87" s="52" t="s">
        <v>204</v>
      </c>
      <c r="C87" s="74">
        <v>90</v>
      </c>
      <c r="D87" s="49"/>
      <c r="E87" s="49"/>
      <c r="F87" s="49"/>
      <c r="G87" s="49"/>
      <c r="H87" s="50"/>
      <c r="I87" s="50"/>
      <c r="J87" s="50"/>
      <c r="K87" s="54"/>
    </row>
    <row r="88" spans="1:11" ht="15.75" customHeight="1" x14ac:dyDescent="0.5">
      <c r="A88" s="36"/>
      <c r="B88" s="52" t="s">
        <v>205</v>
      </c>
      <c r="C88" s="74">
        <v>50</v>
      </c>
      <c r="D88" s="49"/>
      <c r="E88" s="49"/>
      <c r="F88" s="49"/>
      <c r="G88" s="49"/>
      <c r="H88" s="50"/>
      <c r="I88" s="50"/>
      <c r="J88" s="50"/>
      <c r="K88" s="54"/>
    </row>
    <row r="89" spans="1:11" ht="15.75" customHeight="1" x14ac:dyDescent="0.5">
      <c r="A89" s="36"/>
      <c r="B89" s="52" t="s">
        <v>206</v>
      </c>
      <c r="C89" s="74">
        <v>60</v>
      </c>
      <c r="D89" s="49"/>
      <c r="E89" s="49"/>
      <c r="F89" s="49"/>
      <c r="G89" s="49"/>
      <c r="H89" s="50"/>
      <c r="I89" s="50"/>
      <c r="J89" s="50"/>
      <c r="K89" s="54"/>
    </row>
    <row r="90" spans="1:11" ht="15.75" customHeight="1" x14ac:dyDescent="0.5">
      <c r="A90" s="36"/>
      <c r="B90" s="52" t="s">
        <v>207</v>
      </c>
      <c r="C90" s="74">
        <v>20</v>
      </c>
      <c r="D90" s="49"/>
      <c r="E90" s="49"/>
      <c r="F90" s="49"/>
      <c r="G90" s="49"/>
      <c r="H90" s="50"/>
      <c r="I90" s="50"/>
      <c r="J90" s="50"/>
      <c r="K90" s="54"/>
    </row>
    <row r="91" spans="1:11" ht="15.75" customHeight="1" x14ac:dyDescent="0.5">
      <c r="A91" s="36"/>
      <c r="B91" s="52" t="s">
        <v>208</v>
      </c>
      <c r="C91" s="74">
        <v>20</v>
      </c>
      <c r="D91" s="49"/>
      <c r="E91" s="49"/>
      <c r="F91" s="49"/>
      <c r="G91" s="49"/>
      <c r="H91" s="50"/>
      <c r="I91" s="50"/>
      <c r="J91" s="50"/>
      <c r="K91" s="54"/>
    </row>
    <row r="92" spans="1:11" ht="15.75" customHeight="1" x14ac:dyDescent="0.5">
      <c r="A92" s="36"/>
      <c r="B92" s="52" t="s">
        <v>209</v>
      </c>
      <c r="C92" s="74">
        <v>20</v>
      </c>
      <c r="D92" s="49"/>
      <c r="E92" s="49"/>
      <c r="F92" s="49"/>
      <c r="G92" s="49"/>
      <c r="H92" s="50"/>
      <c r="I92" s="50"/>
      <c r="J92" s="50"/>
      <c r="K92" s="54"/>
    </row>
    <row r="93" spans="1:11" ht="15.75" customHeight="1" x14ac:dyDescent="0.5">
      <c r="A93" s="36"/>
      <c r="B93" s="52" t="s">
        <v>210</v>
      </c>
      <c r="C93" s="74">
        <v>20</v>
      </c>
      <c r="D93" s="49"/>
      <c r="E93" s="49"/>
      <c r="F93" s="49"/>
      <c r="G93" s="49"/>
      <c r="H93" s="50"/>
      <c r="I93" s="50"/>
      <c r="J93" s="50"/>
      <c r="K93" s="54"/>
    </row>
    <row r="94" spans="1:11" ht="15.75" customHeight="1" x14ac:dyDescent="0.5">
      <c r="A94" s="36"/>
      <c r="B94" s="52" t="s">
        <v>211</v>
      </c>
      <c r="C94" s="74">
        <v>20</v>
      </c>
      <c r="D94" s="49"/>
      <c r="E94" s="49"/>
      <c r="F94" s="49"/>
      <c r="G94" s="49"/>
      <c r="H94" s="50"/>
      <c r="I94" s="50"/>
      <c r="J94" s="50"/>
      <c r="K94" s="54"/>
    </row>
    <row r="95" spans="1:11" ht="15.75" customHeight="1" x14ac:dyDescent="0.5">
      <c r="A95" s="36"/>
      <c r="B95" s="52" t="s">
        <v>212</v>
      </c>
      <c r="C95" s="74">
        <v>20</v>
      </c>
      <c r="D95" s="49"/>
      <c r="E95" s="49"/>
      <c r="F95" s="49"/>
      <c r="G95" s="49"/>
      <c r="H95" s="50"/>
      <c r="I95" s="50"/>
      <c r="J95" s="50"/>
      <c r="K95" s="54"/>
    </row>
    <row r="96" spans="1:11" ht="15.75" customHeight="1" x14ac:dyDescent="0.5">
      <c r="A96" s="36"/>
      <c r="B96" s="52" t="s">
        <v>213</v>
      </c>
      <c r="C96" s="74">
        <v>20</v>
      </c>
      <c r="D96" s="49"/>
      <c r="E96" s="49"/>
      <c r="F96" s="49"/>
      <c r="G96" s="49"/>
      <c r="H96" s="50"/>
      <c r="I96" s="50"/>
      <c r="J96" s="50"/>
      <c r="K96" s="54"/>
    </row>
    <row r="97" spans="1:11" ht="15.75" customHeight="1" x14ac:dyDescent="0.5">
      <c r="A97" s="36"/>
      <c r="B97" s="52" t="s">
        <v>214</v>
      </c>
      <c r="C97" s="74">
        <v>20</v>
      </c>
      <c r="D97" s="49"/>
      <c r="E97" s="49"/>
      <c r="F97" s="49"/>
      <c r="G97" s="49"/>
      <c r="H97" s="50"/>
      <c r="I97" s="50"/>
      <c r="J97" s="50"/>
      <c r="K97" s="54"/>
    </row>
    <row r="98" spans="1:11" ht="15.75" customHeight="1" x14ac:dyDescent="0.5">
      <c r="A98" s="36"/>
      <c r="B98" s="52" t="s">
        <v>215</v>
      </c>
      <c r="C98" s="74">
        <v>20</v>
      </c>
      <c r="D98" s="49"/>
      <c r="E98" s="49"/>
      <c r="F98" s="49"/>
      <c r="G98" s="49"/>
      <c r="H98" s="50"/>
      <c r="I98" s="50"/>
      <c r="J98" s="50"/>
      <c r="K98" s="54"/>
    </row>
    <row r="99" spans="1:11" ht="15.75" customHeight="1" x14ac:dyDescent="0.5">
      <c r="A99" s="36"/>
      <c r="B99" s="52" t="s">
        <v>216</v>
      </c>
      <c r="C99" s="74">
        <v>20</v>
      </c>
      <c r="D99" s="49"/>
      <c r="E99" s="49"/>
      <c r="F99" s="49"/>
      <c r="G99" s="49"/>
      <c r="H99" s="50"/>
      <c r="I99" s="50"/>
      <c r="J99" s="50"/>
      <c r="K99" s="54"/>
    </row>
    <row r="100" spans="1:11" ht="15.75" customHeight="1" x14ac:dyDescent="0.5">
      <c r="A100" s="36"/>
      <c r="B100" s="52" t="s">
        <v>217</v>
      </c>
      <c r="C100" s="74">
        <v>20</v>
      </c>
      <c r="D100" s="49"/>
      <c r="E100" s="49"/>
      <c r="F100" s="49"/>
      <c r="G100" s="49"/>
      <c r="H100" s="50"/>
      <c r="I100" s="50"/>
      <c r="J100" s="50"/>
      <c r="K100" s="54"/>
    </row>
    <row r="101" spans="1:11" ht="15.75" customHeight="1" x14ac:dyDescent="0.5">
      <c r="A101" s="36"/>
      <c r="B101" s="52" t="s">
        <v>218</v>
      </c>
      <c r="C101" s="74">
        <v>10.5</v>
      </c>
      <c r="D101" s="49"/>
      <c r="E101" s="49"/>
      <c r="F101" s="49"/>
      <c r="G101" s="49"/>
      <c r="H101" s="50"/>
      <c r="I101" s="50"/>
      <c r="J101" s="50"/>
      <c r="K101" s="54"/>
    </row>
    <row r="102" spans="1:11" ht="15.75" customHeight="1" x14ac:dyDescent="0.5">
      <c r="A102" s="36"/>
      <c r="B102" s="52" t="s">
        <v>219</v>
      </c>
      <c r="C102" s="74">
        <v>3.2</v>
      </c>
      <c r="D102" s="49"/>
      <c r="E102" s="49"/>
      <c r="F102" s="49"/>
      <c r="G102" s="49"/>
      <c r="H102" s="50"/>
      <c r="I102" s="50"/>
      <c r="J102" s="50"/>
      <c r="K102" s="54"/>
    </row>
    <row r="103" spans="1:11" ht="15.75" customHeight="1" x14ac:dyDescent="0.5">
      <c r="A103" s="36"/>
      <c r="B103" s="52" t="s">
        <v>220</v>
      </c>
      <c r="C103" s="74">
        <v>22.9</v>
      </c>
      <c r="D103" s="49"/>
      <c r="E103" s="49"/>
      <c r="F103" s="49"/>
      <c r="G103" s="49"/>
      <c r="H103" s="50"/>
      <c r="I103" s="50"/>
      <c r="J103" s="50"/>
      <c r="K103" s="54"/>
    </row>
    <row r="104" spans="1:11" ht="15.75" customHeight="1" x14ac:dyDescent="0.5">
      <c r="A104" s="36"/>
      <c r="B104" s="52" t="s">
        <v>221</v>
      </c>
      <c r="C104" s="74">
        <v>20</v>
      </c>
      <c r="D104" s="49"/>
      <c r="E104" s="49"/>
      <c r="F104" s="49"/>
      <c r="G104" s="49"/>
      <c r="H104" s="50"/>
      <c r="I104" s="50"/>
      <c r="J104" s="50"/>
      <c r="K104" s="54"/>
    </row>
    <row r="105" spans="1:11" ht="15.75" customHeight="1" x14ac:dyDescent="0.5">
      <c r="A105" s="36"/>
      <c r="B105" s="36"/>
      <c r="C105" s="36"/>
      <c r="D105" s="36"/>
      <c r="E105" s="36"/>
      <c r="F105" s="36"/>
      <c r="G105" s="36"/>
      <c r="H105" s="40"/>
      <c r="I105" s="40"/>
      <c r="J105" s="40"/>
      <c r="K105" s="15"/>
    </row>
    <row r="106" spans="1:11" ht="15.75" customHeight="1" x14ac:dyDescent="0.5">
      <c r="A106" s="36"/>
      <c r="B106" s="17" t="s">
        <v>67</v>
      </c>
      <c r="C106" s="36"/>
      <c r="D106" s="47" t="s">
        <v>2</v>
      </c>
      <c r="E106" s="47" t="s">
        <v>3</v>
      </c>
      <c r="F106" s="36"/>
      <c r="G106" s="36"/>
      <c r="H106" s="40"/>
      <c r="I106" s="40"/>
      <c r="J106" s="40"/>
      <c r="K106" s="15"/>
    </row>
    <row r="107" spans="1:11" ht="15.75" customHeight="1" x14ac:dyDescent="0.5">
      <c r="A107" s="36"/>
      <c r="B107" s="72" t="s">
        <v>168</v>
      </c>
      <c r="C107" s="21" t="s">
        <v>69</v>
      </c>
      <c r="D107" s="73">
        <v>19</v>
      </c>
      <c r="E107" s="73">
        <v>19</v>
      </c>
      <c r="F107" s="49"/>
      <c r="G107" s="49"/>
      <c r="H107" s="49"/>
      <c r="I107" s="50"/>
      <c r="J107" s="56" t="s">
        <v>70</v>
      </c>
      <c r="K107" s="57"/>
    </row>
    <row r="108" spans="1:11" ht="15.75" customHeight="1" x14ac:dyDescent="0.5">
      <c r="A108" s="36"/>
      <c r="B108" s="21" t="s">
        <v>68</v>
      </c>
      <c r="C108" s="21" t="s">
        <v>69</v>
      </c>
      <c r="D108" s="48">
        <v>508</v>
      </c>
      <c r="E108" s="48">
        <v>508</v>
      </c>
      <c r="F108" s="36"/>
      <c r="G108" s="55"/>
      <c r="H108" s="55"/>
      <c r="I108" s="55"/>
      <c r="J108" s="56" t="s">
        <v>70</v>
      </c>
      <c r="K108" s="57"/>
    </row>
    <row r="109" spans="1:11" ht="15.75" customHeight="1" x14ac:dyDescent="0.5">
      <c r="A109" s="36"/>
      <c r="B109" s="45"/>
      <c r="C109" s="36"/>
      <c r="D109" s="36"/>
      <c r="E109" s="36"/>
      <c r="F109" s="36"/>
      <c r="G109" s="36"/>
      <c r="H109" s="36"/>
      <c r="I109" s="40"/>
      <c r="J109" s="40"/>
      <c r="K109" s="15"/>
    </row>
    <row r="110" spans="1:11" ht="34.200000000000003" x14ac:dyDescent="0.5">
      <c r="A110" s="36"/>
      <c r="B110" s="58" t="s">
        <v>71</v>
      </c>
      <c r="C110" s="47" t="s">
        <v>72</v>
      </c>
      <c r="D110" s="59" t="s">
        <v>73</v>
      </c>
      <c r="E110" s="59" t="s">
        <v>74</v>
      </c>
      <c r="F110" s="36"/>
      <c r="G110" s="36"/>
      <c r="H110" s="36"/>
      <c r="I110" s="40"/>
      <c r="J110" s="40"/>
      <c r="K110" s="15"/>
    </row>
    <row r="111" spans="1:11" ht="15.75" customHeight="1" x14ac:dyDescent="0.5">
      <c r="A111" s="36"/>
      <c r="B111" s="21" t="s">
        <v>222</v>
      </c>
      <c r="C111" s="24">
        <v>686.5</v>
      </c>
      <c r="D111" s="24">
        <v>676.4</v>
      </c>
      <c r="E111" s="24">
        <v>684.4</v>
      </c>
      <c r="F111" s="49"/>
      <c r="G111" s="49"/>
      <c r="H111" s="49"/>
      <c r="I111" s="50"/>
      <c r="J111" s="56" t="s">
        <v>172</v>
      </c>
      <c r="K111" s="57"/>
    </row>
    <row r="112" spans="1:11" ht="15.75" customHeight="1" x14ac:dyDescent="0.5">
      <c r="A112" s="36"/>
      <c r="B112" s="21" t="s">
        <v>223</v>
      </c>
      <c r="C112" s="24">
        <v>2.4</v>
      </c>
      <c r="D112" s="24">
        <v>2.4</v>
      </c>
      <c r="E112" s="24">
        <v>2.4</v>
      </c>
      <c r="F112" s="55"/>
      <c r="G112" s="55"/>
      <c r="H112" s="55"/>
      <c r="I112" s="55"/>
      <c r="J112" s="56" t="s">
        <v>109</v>
      </c>
      <c r="K112" s="57"/>
    </row>
    <row r="113" spans="1:11" ht="15.75" customHeight="1" x14ac:dyDescent="0.5">
      <c r="A113" s="36"/>
      <c r="B113" s="21" t="s">
        <v>224</v>
      </c>
      <c r="C113" s="24">
        <v>5.8</v>
      </c>
      <c r="D113" s="24">
        <v>4.0999999999999996</v>
      </c>
      <c r="E113" s="24">
        <v>7.3</v>
      </c>
      <c r="F113" s="55"/>
      <c r="G113" s="55"/>
      <c r="H113" s="55"/>
      <c r="I113" s="55"/>
      <c r="J113" s="56" t="s">
        <v>109</v>
      </c>
      <c r="K113" s="57"/>
    </row>
    <row r="114" spans="1:11" ht="15.75" customHeight="1" x14ac:dyDescent="0.5">
      <c r="A114" s="36"/>
      <c r="B114" s="21" t="s">
        <v>225</v>
      </c>
      <c r="C114" s="24">
        <v>43.8</v>
      </c>
      <c r="D114" s="24">
        <v>43.8</v>
      </c>
      <c r="E114" s="24">
        <v>47.1</v>
      </c>
      <c r="F114" s="55"/>
      <c r="G114" s="55"/>
      <c r="H114" s="55"/>
      <c r="I114" s="55"/>
      <c r="J114" s="56" t="s">
        <v>113</v>
      </c>
      <c r="K114" s="57"/>
    </row>
    <row r="115" spans="1:11" ht="15.75" customHeight="1" x14ac:dyDescent="0.5">
      <c r="A115" s="36"/>
      <c r="B115" s="21" t="s">
        <v>226</v>
      </c>
      <c r="C115" s="24">
        <v>154.1</v>
      </c>
      <c r="D115" s="24">
        <v>151</v>
      </c>
      <c r="E115" s="24">
        <v>152</v>
      </c>
      <c r="F115" s="55"/>
      <c r="G115" s="55"/>
      <c r="H115" s="55"/>
      <c r="I115" s="55"/>
      <c r="J115" s="56" t="s">
        <v>107</v>
      </c>
      <c r="K115" s="57"/>
    </row>
    <row r="116" spans="1:11" ht="15.75" customHeight="1" x14ac:dyDescent="0.5">
      <c r="A116" s="36"/>
      <c r="B116" s="21" t="s">
        <v>227</v>
      </c>
      <c r="C116" s="24">
        <v>154.69999999999999</v>
      </c>
      <c r="D116" s="24">
        <v>154.69999999999999</v>
      </c>
      <c r="E116" s="24">
        <v>158</v>
      </c>
      <c r="F116" s="55"/>
      <c r="G116" s="55"/>
      <c r="H116" s="55"/>
      <c r="I116" s="55"/>
      <c r="J116" s="56" t="s">
        <v>228</v>
      </c>
      <c r="K116" s="57"/>
    </row>
    <row r="117" spans="1:11" ht="15.75" customHeight="1" x14ac:dyDescent="0.5">
      <c r="A117" s="36"/>
      <c r="B117" s="21" t="s">
        <v>229</v>
      </c>
      <c r="C117" s="24">
        <v>3.2</v>
      </c>
      <c r="D117" s="24">
        <v>3.2</v>
      </c>
      <c r="E117" s="24">
        <v>3.2</v>
      </c>
      <c r="F117" s="55"/>
      <c r="G117" s="55"/>
      <c r="H117" s="55"/>
      <c r="I117" s="55"/>
      <c r="J117" s="56" t="s">
        <v>109</v>
      </c>
      <c r="K117" s="57"/>
    </row>
    <row r="118" spans="1:11" ht="15.75" customHeight="1" x14ac:dyDescent="0.5">
      <c r="A118" s="36"/>
      <c r="B118" s="21" t="s">
        <v>230</v>
      </c>
      <c r="C118" s="24">
        <v>20.2</v>
      </c>
      <c r="D118" s="24">
        <v>20.2</v>
      </c>
      <c r="E118" s="24">
        <v>19.7</v>
      </c>
      <c r="F118" s="55"/>
      <c r="G118" s="55"/>
      <c r="H118" s="55"/>
      <c r="I118" s="55"/>
      <c r="J118" s="56" t="s">
        <v>113</v>
      </c>
      <c r="K118" s="57"/>
    </row>
    <row r="119" spans="1:11" ht="15.75" customHeight="1" x14ac:dyDescent="0.5">
      <c r="A119" s="36"/>
      <c r="B119" s="21" t="s">
        <v>231</v>
      </c>
      <c r="C119" s="24">
        <v>4.5</v>
      </c>
      <c r="D119" s="24">
        <v>5.6</v>
      </c>
      <c r="E119" s="24">
        <v>5.6</v>
      </c>
      <c r="F119" s="55"/>
      <c r="G119" s="55"/>
      <c r="H119" s="55"/>
      <c r="I119" s="55"/>
      <c r="J119" s="56" t="s">
        <v>172</v>
      </c>
      <c r="K119" s="57"/>
    </row>
    <row r="120" spans="1:11" ht="15.75" customHeight="1" x14ac:dyDescent="0.5">
      <c r="A120" s="36"/>
      <c r="B120" s="21" t="s">
        <v>169</v>
      </c>
      <c r="C120" s="24">
        <v>19.899999999999999</v>
      </c>
      <c r="D120" s="24">
        <v>20.2</v>
      </c>
      <c r="E120" s="24">
        <v>23.9</v>
      </c>
      <c r="F120" s="55"/>
      <c r="G120" s="55"/>
      <c r="H120" s="55"/>
      <c r="I120" s="55"/>
      <c r="J120" s="56" t="s">
        <v>76</v>
      </c>
      <c r="K120" s="57"/>
    </row>
    <row r="121" spans="1:11" ht="15.75" customHeight="1" x14ac:dyDescent="0.5">
      <c r="A121" s="36"/>
      <c r="B121" s="21" t="s">
        <v>170</v>
      </c>
      <c r="C121" s="24">
        <v>19.8</v>
      </c>
      <c r="D121" s="24">
        <v>18.100000000000001</v>
      </c>
      <c r="E121" s="24">
        <v>22.5</v>
      </c>
      <c r="F121" s="55"/>
      <c r="G121" s="55"/>
      <c r="H121" s="55"/>
      <c r="I121" s="55"/>
      <c r="J121" s="56" t="s">
        <v>76</v>
      </c>
      <c r="K121" s="57"/>
    </row>
    <row r="122" spans="1:11" ht="15.75" customHeight="1" x14ac:dyDescent="0.5">
      <c r="A122" s="36"/>
      <c r="B122" s="21" t="s">
        <v>171</v>
      </c>
      <c r="C122" s="24">
        <v>1026.5</v>
      </c>
      <c r="D122" s="24">
        <v>1011.5</v>
      </c>
      <c r="E122" s="24">
        <v>1029.4000000000001</v>
      </c>
      <c r="F122" s="55"/>
      <c r="G122" s="55"/>
      <c r="H122" s="55"/>
      <c r="I122" s="55"/>
      <c r="J122" s="56" t="s">
        <v>172</v>
      </c>
      <c r="K122" s="57"/>
    </row>
    <row r="123" spans="1:11" ht="15.75" customHeight="1" x14ac:dyDescent="0.5">
      <c r="A123" s="36"/>
      <c r="B123" s="21" t="s">
        <v>173</v>
      </c>
      <c r="C123" s="24">
        <v>1040.4000000000001</v>
      </c>
      <c r="D123" s="24">
        <v>1036.3</v>
      </c>
      <c r="E123" s="24">
        <v>1038.3</v>
      </c>
      <c r="F123" s="55"/>
      <c r="G123" s="55"/>
      <c r="H123" s="55"/>
      <c r="I123" s="55"/>
      <c r="J123" s="56" t="s">
        <v>172</v>
      </c>
      <c r="K123" s="57"/>
    </row>
    <row r="124" spans="1:11" ht="15.75" customHeight="1" x14ac:dyDescent="0.5">
      <c r="A124" s="36"/>
      <c r="B124" s="21" t="s">
        <v>75</v>
      </c>
      <c r="C124" s="24">
        <v>19</v>
      </c>
      <c r="D124" s="24">
        <v>15.9</v>
      </c>
      <c r="E124" s="24">
        <v>19.5</v>
      </c>
      <c r="F124" s="55"/>
      <c r="G124" s="55"/>
      <c r="H124" s="55"/>
      <c r="I124" s="55"/>
      <c r="J124" s="56" t="s">
        <v>76</v>
      </c>
      <c r="K124" s="57"/>
    </row>
    <row r="125" spans="1:11" ht="15.75" customHeight="1" x14ac:dyDescent="0.5">
      <c r="A125" s="36"/>
      <c r="B125" s="21" t="s">
        <v>77</v>
      </c>
      <c r="C125" s="24">
        <v>20.100000000000001</v>
      </c>
      <c r="D125" s="24">
        <v>19.3</v>
      </c>
      <c r="E125" s="24">
        <v>21.4</v>
      </c>
      <c r="F125" s="55"/>
      <c r="G125" s="55"/>
      <c r="H125" s="55"/>
      <c r="I125" s="55"/>
      <c r="J125" s="56" t="s">
        <v>76</v>
      </c>
      <c r="K125" s="57"/>
    </row>
    <row r="126" spans="1:11" ht="15.75" customHeight="1" x14ac:dyDescent="0.5">
      <c r="A126" s="36"/>
      <c r="B126" s="21" t="s">
        <v>78</v>
      </c>
      <c r="C126" s="24">
        <v>41.2</v>
      </c>
      <c r="D126" s="24">
        <v>35.6</v>
      </c>
      <c r="E126" s="24">
        <v>46</v>
      </c>
      <c r="F126" s="55"/>
      <c r="G126" s="55"/>
      <c r="H126" s="55"/>
      <c r="I126" s="55"/>
      <c r="J126" s="56" t="s">
        <v>76</v>
      </c>
      <c r="K126" s="57"/>
    </row>
    <row r="127" spans="1:11" ht="15.75" customHeight="1" x14ac:dyDescent="0.5">
      <c r="A127" s="36"/>
      <c r="B127" s="21" t="s">
        <v>79</v>
      </c>
      <c r="C127" s="24">
        <v>42.4</v>
      </c>
      <c r="D127" s="24">
        <v>34.200000000000003</v>
      </c>
      <c r="E127" s="24">
        <v>45.8</v>
      </c>
      <c r="F127" s="49"/>
      <c r="G127" s="49"/>
      <c r="H127" s="49"/>
      <c r="I127" s="50"/>
      <c r="J127" s="56" t="s">
        <v>76</v>
      </c>
      <c r="K127" s="57"/>
    </row>
    <row r="128" spans="1:11" ht="15.75" customHeight="1" x14ac:dyDescent="0.5">
      <c r="A128" s="36"/>
      <c r="B128" s="21" t="s">
        <v>80</v>
      </c>
      <c r="C128" s="24">
        <v>41.2</v>
      </c>
      <c r="D128" s="24">
        <v>36.9</v>
      </c>
      <c r="E128" s="24">
        <v>47</v>
      </c>
      <c r="F128" s="55"/>
      <c r="G128" s="55"/>
      <c r="H128" s="55"/>
      <c r="I128" s="55"/>
      <c r="J128" s="56" t="s">
        <v>76</v>
      </c>
      <c r="K128" s="57"/>
    </row>
    <row r="129" spans="1:11" ht="15.75" customHeight="1" x14ac:dyDescent="0.5">
      <c r="A129" s="36"/>
      <c r="B129" s="21" t="s">
        <v>81</v>
      </c>
      <c r="C129" s="24">
        <v>41</v>
      </c>
      <c r="D129" s="24">
        <v>35.1</v>
      </c>
      <c r="E129" s="24">
        <v>46.6</v>
      </c>
      <c r="F129" s="55"/>
      <c r="G129" s="55"/>
      <c r="H129" s="55"/>
      <c r="I129" s="55"/>
      <c r="J129" s="56" t="s">
        <v>76</v>
      </c>
      <c r="K129" s="57"/>
    </row>
    <row r="130" spans="1:11" ht="15.75" customHeight="1" x14ac:dyDescent="0.5">
      <c r="A130" s="36"/>
      <c r="B130" s="21" t="s">
        <v>82</v>
      </c>
      <c r="C130" s="24">
        <v>41.2</v>
      </c>
      <c r="D130" s="24">
        <v>34.6</v>
      </c>
      <c r="E130" s="24">
        <v>44.5</v>
      </c>
      <c r="F130" s="55"/>
      <c r="G130" s="55"/>
      <c r="H130" s="55"/>
      <c r="I130" s="55"/>
      <c r="J130" s="56" t="s">
        <v>76</v>
      </c>
      <c r="K130" s="57"/>
    </row>
    <row r="131" spans="1:11" ht="15.75" customHeight="1" x14ac:dyDescent="0.5">
      <c r="A131" s="36"/>
      <c r="B131" s="21" t="s">
        <v>83</v>
      </c>
      <c r="C131" s="24">
        <v>43.5</v>
      </c>
      <c r="D131" s="24">
        <v>35.200000000000003</v>
      </c>
      <c r="E131" s="24">
        <v>45.5</v>
      </c>
      <c r="F131" s="55"/>
      <c r="G131" s="55"/>
      <c r="H131" s="55"/>
      <c r="I131" s="55"/>
      <c r="J131" s="56" t="s">
        <v>76</v>
      </c>
      <c r="K131" s="57"/>
    </row>
    <row r="132" spans="1:11" ht="15.75" customHeight="1" x14ac:dyDescent="0.5">
      <c r="A132" s="36"/>
      <c r="B132" s="21" t="s">
        <v>84</v>
      </c>
      <c r="C132" s="24">
        <v>43</v>
      </c>
      <c r="D132" s="24">
        <v>34.9</v>
      </c>
      <c r="E132" s="24">
        <v>45.2</v>
      </c>
      <c r="F132" s="55"/>
      <c r="G132" s="55"/>
      <c r="H132" s="55"/>
      <c r="I132" s="55"/>
      <c r="J132" s="56" t="s">
        <v>76</v>
      </c>
      <c r="K132" s="57"/>
    </row>
    <row r="133" spans="1:11" ht="15.75" customHeight="1" x14ac:dyDescent="0.5">
      <c r="A133" s="36"/>
      <c r="B133" s="21" t="s">
        <v>85</v>
      </c>
      <c r="C133" s="24">
        <v>43</v>
      </c>
      <c r="D133" s="24">
        <v>36.1</v>
      </c>
      <c r="E133" s="24">
        <v>46.6</v>
      </c>
      <c r="F133" s="55"/>
      <c r="G133" s="55"/>
      <c r="H133" s="55"/>
      <c r="I133" s="55"/>
      <c r="J133" s="56" t="s">
        <v>76</v>
      </c>
      <c r="K133" s="57"/>
    </row>
    <row r="134" spans="1:11" ht="15.75" customHeight="1" x14ac:dyDescent="0.5">
      <c r="A134" s="36"/>
      <c r="B134" s="21" t="s">
        <v>86</v>
      </c>
      <c r="C134" s="24">
        <v>42.6</v>
      </c>
      <c r="D134" s="24">
        <v>31.9</v>
      </c>
      <c r="E134" s="24">
        <v>44.8</v>
      </c>
      <c r="F134" s="55"/>
      <c r="G134" s="55"/>
      <c r="H134" s="55"/>
      <c r="I134" s="55"/>
      <c r="J134" s="56" t="s">
        <v>76</v>
      </c>
      <c r="K134" s="57"/>
    </row>
    <row r="135" spans="1:11" ht="15.75" customHeight="1" x14ac:dyDescent="0.5">
      <c r="A135" s="36"/>
      <c r="B135" s="21" t="s">
        <v>87</v>
      </c>
      <c r="C135" s="24">
        <v>41.4</v>
      </c>
      <c r="D135" s="24">
        <v>33.5</v>
      </c>
      <c r="E135" s="24">
        <v>42.8</v>
      </c>
      <c r="F135" s="55"/>
      <c r="G135" s="55"/>
      <c r="H135" s="55"/>
      <c r="I135" s="55"/>
      <c r="J135" s="56" t="s">
        <v>76</v>
      </c>
      <c r="K135" s="57"/>
    </row>
    <row r="136" spans="1:11" ht="15.75" customHeight="1" x14ac:dyDescent="0.5">
      <c r="A136" s="36"/>
      <c r="B136" s="21" t="s">
        <v>88</v>
      </c>
      <c r="C136" s="24">
        <v>41.1</v>
      </c>
      <c r="D136" s="24">
        <v>34.1</v>
      </c>
      <c r="E136" s="24">
        <v>44.6</v>
      </c>
      <c r="F136" s="55"/>
      <c r="G136" s="55"/>
      <c r="H136" s="55"/>
      <c r="I136" s="55"/>
      <c r="J136" s="56" t="s">
        <v>76</v>
      </c>
      <c r="K136" s="57"/>
    </row>
    <row r="137" spans="1:11" ht="15.75" customHeight="1" x14ac:dyDescent="0.5">
      <c r="A137" s="36"/>
      <c r="B137" s="21" t="s">
        <v>89</v>
      </c>
      <c r="C137" s="24">
        <v>42.8</v>
      </c>
      <c r="D137" s="24">
        <v>33.299999999999997</v>
      </c>
      <c r="E137" s="24">
        <v>44</v>
      </c>
      <c r="F137" s="55"/>
      <c r="G137" s="55"/>
      <c r="H137" s="55"/>
      <c r="I137" s="55"/>
      <c r="J137" s="56" t="s">
        <v>76</v>
      </c>
      <c r="K137" s="57"/>
    </row>
    <row r="138" spans="1:11" ht="15.75" customHeight="1" x14ac:dyDescent="0.5">
      <c r="A138" s="36"/>
      <c r="B138" s="21" t="s">
        <v>90</v>
      </c>
      <c r="C138" s="24">
        <v>19.100000000000001</v>
      </c>
      <c r="D138" s="24">
        <v>18.600000000000001</v>
      </c>
      <c r="E138" s="24">
        <v>24</v>
      </c>
      <c r="F138" s="55"/>
      <c r="G138" s="55"/>
      <c r="H138" s="55"/>
      <c r="I138" s="55"/>
      <c r="J138" s="56" t="s">
        <v>76</v>
      </c>
      <c r="K138" s="57"/>
    </row>
    <row r="139" spans="1:11" ht="15.75" customHeight="1" x14ac:dyDescent="0.5">
      <c r="A139" s="36"/>
      <c r="B139" s="21" t="s">
        <v>91</v>
      </c>
      <c r="C139" s="24">
        <v>17.100000000000001</v>
      </c>
      <c r="D139" s="24">
        <v>19.100000000000001</v>
      </c>
      <c r="E139" s="24">
        <v>24.1</v>
      </c>
      <c r="F139" s="55"/>
      <c r="G139" s="55"/>
      <c r="H139" s="55"/>
      <c r="I139" s="55"/>
      <c r="J139" s="56" t="s">
        <v>76</v>
      </c>
      <c r="K139" s="57"/>
    </row>
    <row r="140" spans="1:11" ht="15.75" customHeight="1" x14ac:dyDescent="0.5">
      <c r="A140" s="36"/>
      <c r="B140" s="21" t="s">
        <v>92</v>
      </c>
      <c r="C140" s="24">
        <v>17.2</v>
      </c>
      <c r="D140" s="24">
        <v>17.899999999999999</v>
      </c>
      <c r="E140" s="24">
        <v>23.3</v>
      </c>
      <c r="F140" s="55"/>
      <c r="G140" s="55"/>
      <c r="H140" s="55"/>
      <c r="I140" s="55"/>
      <c r="J140" s="56" t="s">
        <v>76</v>
      </c>
      <c r="K140" s="57"/>
    </row>
    <row r="141" spans="1:11" ht="15.75" customHeight="1" x14ac:dyDescent="0.5">
      <c r="A141" s="36"/>
      <c r="B141" s="21" t="s">
        <v>93</v>
      </c>
      <c r="C141" s="24">
        <v>17.100000000000001</v>
      </c>
      <c r="D141" s="24">
        <v>16.3</v>
      </c>
      <c r="E141" s="24">
        <v>21.2</v>
      </c>
      <c r="F141" s="55"/>
      <c r="G141" s="55"/>
      <c r="H141" s="55"/>
      <c r="I141" s="55"/>
      <c r="J141" s="56" t="s">
        <v>76</v>
      </c>
      <c r="K141" s="57"/>
    </row>
    <row r="142" spans="1:11" ht="15.75" customHeight="1" x14ac:dyDescent="0.5">
      <c r="A142" s="36"/>
      <c r="B142" s="21" t="s">
        <v>94</v>
      </c>
      <c r="C142" s="24">
        <v>16.5</v>
      </c>
      <c r="D142" s="24">
        <v>17.3</v>
      </c>
      <c r="E142" s="24">
        <v>22.8</v>
      </c>
      <c r="F142" s="55"/>
      <c r="G142" s="55"/>
      <c r="H142" s="55"/>
      <c r="I142" s="55"/>
      <c r="J142" s="56" t="s">
        <v>76</v>
      </c>
      <c r="K142" s="57"/>
    </row>
    <row r="143" spans="1:11" ht="15.75" customHeight="1" x14ac:dyDescent="0.5">
      <c r="A143" s="36"/>
      <c r="B143" s="21" t="s">
        <v>95</v>
      </c>
      <c r="C143" s="24">
        <v>18</v>
      </c>
      <c r="D143" s="24">
        <v>16.5</v>
      </c>
      <c r="E143" s="24">
        <v>21.4</v>
      </c>
      <c r="F143" s="55"/>
      <c r="G143" s="55"/>
      <c r="H143" s="55"/>
      <c r="I143" s="55"/>
      <c r="J143" s="56" t="s">
        <v>76</v>
      </c>
      <c r="K143" s="57"/>
    </row>
    <row r="144" spans="1:11" ht="15.75" customHeight="1" x14ac:dyDescent="0.5">
      <c r="A144" s="36"/>
      <c r="B144" s="21" t="s">
        <v>96</v>
      </c>
      <c r="C144" s="24">
        <v>17.600000000000001</v>
      </c>
      <c r="D144" s="24">
        <v>17.2</v>
      </c>
      <c r="E144" s="24">
        <v>22.1</v>
      </c>
      <c r="F144" s="55"/>
      <c r="G144" s="55"/>
      <c r="H144" s="55"/>
      <c r="I144" s="55"/>
      <c r="J144" s="56" t="s">
        <v>76</v>
      </c>
      <c r="K144" s="57"/>
    </row>
    <row r="145" spans="1:11" ht="15.75" customHeight="1" x14ac:dyDescent="0.5">
      <c r="A145" s="36"/>
      <c r="B145" s="21" t="s">
        <v>97</v>
      </c>
      <c r="C145" s="24">
        <v>16.100000000000001</v>
      </c>
      <c r="D145" s="24">
        <v>15.3</v>
      </c>
      <c r="E145" s="24">
        <v>21.7</v>
      </c>
      <c r="F145" s="55"/>
      <c r="G145" s="55"/>
      <c r="H145" s="55"/>
      <c r="I145" s="55"/>
      <c r="J145" s="56" t="s">
        <v>76</v>
      </c>
      <c r="K145" s="57"/>
    </row>
    <row r="146" spans="1:11" ht="15.75" customHeight="1" x14ac:dyDescent="0.5">
      <c r="A146" s="36"/>
      <c r="B146" s="21" t="s">
        <v>98</v>
      </c>
      <c r="C146" s="24">
        <v>16.8</v>
      </c>
      <c r="D146" s="24">
        <v>18.899999999999999</v>
      </c>
      <c r="E146" s="24">
        <v>24.7</v>
      </c>
      <c r="F146" s="55"/>
      <c r="G146" s="55"/>
      <c r="H146" s="55"/>
      <c r="I146" s="55"/>
      <c r="J146" s="56" t="s">
        <v>76</v>
      </c>
      <c r="K146" s="57"/>
    </row>
    <row r="147" spans="1:11" ht="15.75" customHeight="1" x14ac:dyDescent="0.5">
      <c r="A147" s="36"/>
      <c r="B147" s="21" t="s">
        <v>99</v>
      </c>
      <c r="C147" s="24">
        <v>17.3</v>
      </c>
      <c r="D147" s="24">
        <v>17.3</v>
      </c>
      <c r="E147" s="24">
        <v>23.1</v>
      </c>
      <c r="F147" s="55"/>
      <c r="G147" s="55"/>
      <c r="H147" s="55"/>
      <c r="I147" s="55"/>
      <c r="J147" s="56" t="s">
        <v>76</v>
      </c>
      <c r="K147" s="57"/>
    </row>
    <row r="148" spans="1:11" ht="15.75" customHeight="1" x14ac:dyDescent="0.5">
      <c r="A148" s="36"/>
      <c r="B148" s="21" t="s">
        <v>100</v>
      </c>
      <c r="C148" s="24">
        <v>17.600000000000001</v>
      </c>
      <c r="D148" s="24">
        <v>18</v>
      </c>
      <c r="E148" s="24">
        <v>23.4</v>
      </c>
      <c r="F148" s="55"/>
      <c r="G148" s="55"/>
      <c r="H148" s="55"/>
      <c r="I148" s="55"/>
      <c r="J148" s="56" t="s">
        <v>76</v>
      </c>
      <c r="K148" s="57"/>
    </row>
    <row r="149" spans="1:11" ht="15.75" customHeight="1" x14ac:dyDescent="0.5">
      <c r="A149" s="36"/>
      <c r="B149" s="21" t="s">
        <v>101</v>
      </c>
      <c r="C149" s="24">
        <v>17.100000000000001</v>
      </c>
      <c r="D149" s="24">
        <v>15.8</v>
      </c>
      <c r="E149" s="24">
        <v>22.3</v>
      </c>
      <c r="F149" s="55"/>
      <c r="G149" s="55"/>
      <c r="H149" s="55"/>
      <c r="I149" s="55"/>
      <c r="J149" s="56" t="s">
        <v>76</v>
      </c>
      <c r="K149" s="57"/>
    </row>
    <row r="150" spans="1:11" ht="15.75" customHeight="1" x14ac:dyDescent="0.5">
      <c r="A150" s="36"/>
      <c r="B150" s="21" t="s">
        <v>102</v>
      </c>
      <c r="C150" s="24">
        <v>17.100000000000001</v>
      </c>
      <c r="D150" s="24">
        <v>16.8</v>
      </c>
      <c r="E150" s="24">
        <v>22.2</v>
      </c>
      <c r="F150" s="55"/>
      <c r="G150" s="55"/>
      <c r="H150" s="55"/>
      <c r="I150" s="55"/>
      <c r="J150" s="56" t="s">
        <v>76</v>
      </c>
      <c r="K150" s="57"/>
    </row>
    <row r="151" spans="1:11" ht="15.75" customHeight="1" x14ac:dyDescent="0.5">
      <c r="A151" s="36"/>
      <c r="B151" s="21" t="s">
        <v>103</v>
      </c>
      <c r="C151" s="24">
        <v>18.600000000000001</v>
      </c>
      <c r="D151" s="24">
        <v>18</v>
      </c>
      <c r="E151" s="24">
        <v>24.8</v>
      </c>
      <c r="F151" s="55"/>
      <c r="G151" s="55"/>
      <c r="H151" s="55"/>
      <c r="I151" s="55"/>
      <c r="J151" s="56" t="s">
        <v>76</v>
      </c>
      <c r="K151" s="57"/>
    </row>
    <row r="152" spans="1:11" ht="15.75" customHeight="1" x14ac:dyDescent="0.5">
      <c r="A152" s="36"/>
      <c r="B152" s="21" t="s">
        <v>104</v>
      </c>
      <c r="C152" s="24">
        <v>16.600000000000001</v>
      </c>
      <c r="D152" s="24">
        <v>14</v>
      </c>
      <c r="E152" s="24">
        <v>21.1</v>
      </c>
      <c r="F152" s="55"/>
      <c r="G152" s="55"/>
      <c r="H152" s="55"/>
      <c r="I152" s="55"/>
      <c r="J152" s="56" t="s">
        <v>76</v>
      </c>
      <c r="K152" s="57"/>
    </row>
    <row r="153" spans="1:11" ht="15.75" customHeight="1" x14ac:dyDescent="0.5">
      <c r="A153" s="36"/>
      <c r="B153" s="21" t="s">
        <v>105</v>
      </c>
      <c r="C153" s="24">
        <v>19</v>
      </c>
      <c r="D153" s="24">
        <v>16.5</v>
      </c>
      <c r="E153" s="24">
        <v>23.2</v>
      </c>
      <c r="F153" s="55"/>
      <c r="G153" s="55"/>
      <c r="H153" s="55"/>
      <c r="I153" s="55"/>
      <c r="J153" s="56" t="s">
        <v>76</v>
      </c>
      <c r="K153" s="57"/>
    </row>
    <row r="154" spans="1:11" ht="15.75" customHeight="1" x14ac:dyDescent="0.5">
      <c r="A154" s="36"/>
      <c r="B154" s="21" t="s">
        <v>106</v>
      </c>
      <c r="C154" s="24">
        <v>16</v>
      </c>
      <c r="D154" s="24">
        <v>16.600000000000001</v>
      </c>
      <c r="E154" s="24">
        <v>19.5</v>
      </c>
      <c r="F154" s="55"/>
      <c r="G154" s="55"/>
      <c r="H154" s="55"/>
      <c r="I154" s="55"/>
      <c r="J154" s="56" t="s">
        <v>107</v>
      </c>
      <c r="K154" s="57"/>
    </row>
    <row r="155" spans="1:11" ht="15.75" customHeight="1" x14ac:dyDescent="0.5">
      <c r="A155" s="36"/>
      <c r="B155" s="21" t="s">
        <v>108</v>
      </c>
      <c r="C155" s="24">
        <v>13.9</v>
      </c>
      <c r="D155" s="24">
        <v>14</v>
      </c>
      <c r="E155" s="24">
        <v>16.3</v>
      </c>
      <c r="F155" s="55"/>
      <c r="G155" s="55"/>
      <c r="H155" s="55"/>
      <c r="I155" s="55"/>
      <c r="J155" s="56" t="s">
        <v>109</v>
      </c>
      <c r="K155" s="57"/>
    </row>
    <row r="156" spans="1:11" ht="15.75" customHeight="1" x14ac:dyDescent="0.5">
      <c r="A156" s="36"/>
      <c r="B156" s="21" t="s">
        <v>110</v>
      </c>
      <c r="C156" s="24">
        <v>15.1</v>
      </c>
      <c r="D156" s="24">
        <v>14.2</v>
      </c>
      <c r="E156" s="24">
        <v>20.2</v>
      </c>
      <c r="F156" s="55"/>
      <c r="G156" s="55"/>
      <c r="H156" s="55"/>
      <c r="I156" s="55"/>
      <c r="J156" s="56" t="s">
        <v>76</v>
      </c>
      <c r="K156" s="57"/>
    </row>
    <row r="157" spans="1:11" ht="15.75" customHeight="1" x14ac:dyDescent="0.5">
      <c r="A157" s="36"/>
      <c r="B157" s="21" t="s">
        <v>111</v>
      </c>
      <c r="C157" s="24">
        <v>8.8000000000000007</v>
      </c>
      <c r="D157" s="24">
        <v>8.1</v>
      </c>
      <c r="E157" s="24">
        <v>10.1</v>
      </c>
      <c r="F157" s="55"/>
      <c r="G157" s="55"/>
      <c r="H157" s="55"/>
      <c r="I157" s="55"/>
      <c r="J157" s="56" t="s">
        <v>76</v>
      </c>
      <c r="K157" s="57"/>
    </row>
    <row r="158" spans="1:11" ht="15.75" customHeight="1" x14ac:dyDescent="0.5">
      <c r="A158" s="36"/>
      <c r="B158" s="21" t="s">
        <v>112</v>
      </c>
      <c r="C158" s="24">
        <v>21.7</v>
      </c>
      <c r="D158" s="24">
        <v>21.7</v>
      </c>
      <c r="E158" s="24">
        <v>22.8</v>
      </c>
      <c r="F158" s="55"/>
      <c r="G158" s="55"/>
      <c r="H158" s="55"/>
      <c r="I158" s="55"/>
      <c r="J158" s="56" t="s">
        <v>113</v>
      </c>
      <c r="K158" s="57"/>
    </row>
    <row r="159" spans="1:11" ht="15.75" customHeight="1" x14ac:dyDescent="0.5">
      <c r="A159" s="36"/>
      <c r="B159" s="21" t="s">
        <v>114</v>
      </c>
      <c r="C159" s="24">
        <v>21.2</v>
      </c>
      <c r="D159" s="24">
        <v>16.5</v>
      </c>
      <c r="E159" s="24">
        <v>24.4</v>
      </c>
      <c r="F159" s="55"/>
      <c r="G159" s="55"/>
      <c r="H159" s="55"/>
      <c r="I159" s="55"/>
      <c r="J159" s="56" t="s">
        <v>76</v>
      </c>
      <c r="K159" s="57"/>
    </row>
    <row r="160" spans="1:11" ht="15.75" customHeight="1" x14ac:dyDescent="0.5">
      <c r="A160" s="36"/>
      <c r="B160" s="21" t="s">
        <v>115</v>
      </c>
      <c r="C160" s="24">
        <v>20.2</v>
      </c>
      <c r="D160" s="24">
        <v>16.399999999999999</v>
      </c>
      <c r="E160" s="24">
        <v>22.4</v>
      </c>
      <c r="F160" s="55"/>
      <c r="G160" s="55"/>
      <c r="H160" s="55"/>
      <c r="I160" s="55"/>
      <c r="J160" s="56" t="s">
        <v>76</v>
      </c>
      <c r="K160" s="57"/>
    </row>
    <row r="161" spans="1:12" ht="15.75" customHeight="1" x14ac:dyDescent="0.5">
      <c r="A161" s="36"/>
      <c r="B161" s="21" t="s">
        <v>116</v>
      </c>
      <c r="C161" s="24">
        <v>40.4</v>
      </c>
      <c r="D161" s="24">
        <v>40.4</v>
      </c>
      <c r="E161" s="24">
        <v>75</v>
      </c>
      <c r="F161" s="55"/>
      <c r="G161" s="55"/>
      <c r="H161" s="55"/>
      <c r="I161" s="55"/>
      <c r="J161" s="56" t="s">
        <v>113</v>
      </c>
      <c r="K161" s="57"/>
    </row>
    <row r="162" spans="1:12" ht="15.75" customHeight="1" x14ac:dyDescent="0.5">
      <c r="A162" s="36"/>
      <c r="B162" s="21" t="s">
        <v>117</v>
      </c>
      <c r="C162" s="24">
        <v>37.6</v>
      </c>
      <c r="D162" s="24">
        <v>37.6</v>
      </c>
      <c r="E162" s="24">
        <v>41.9</v>
      </c>
      <c r="F162" s="55"/>
      <c r="G162" s="55"/>
      <c r="H162" s="55"/>
      <c r="I162" s="55"/>
      <c r="J162" s="56" t="s">
        <v>113</v>
      </c>
      <c r="K162" s="57"/>
    </row>
    <row r="163" spans="1:12" ht="15.75" customHeight="1" x14ac:dyDescent="0.5">
      <c r="A163" s="36"/>
      <c r="B163" s="21" t="s">
        <v>118</v>
      </c>
      <c r="C163" s="24">
        <v>39.200000000000003</v>
      </c>
      <c r="D163" s="24">
        <v>39.200000000000003</v>
      </c>
      <c r="E163" s="24">
        <v>37.299999999999997</v>
      </c>
      <c r="F163" s="55"/>
      <c r="G163" s="55"/>
      <c r="H163" s="55"/>
      <c r="I163" s="55"/>
      <c r="J163" s="56" t="s">
        <v>113</v>
      </c>
      <c r="K163" s="57"/>
    </row>
    <row r="164" spans="1:12" ht="15.75" customHeight="1" x14ac:dyDescent="0.5">
      <c r="A164" s="36"/>
      <c r="B164" s="21" t="s">
        <v>119</v>
      </c>
      <c r="C164" s="24">
        <v>39.799999999999997</v>
      </c>
      <c r="D164" s="24">
        <v>39.799999999999997</v>
      </c>
      <c r="E164" s="24">
        <v>41.6</v>
      </c>
      <c r="F164" s="55"/>
      <c r="G164" s="55"/>
      <c r="H164" s="55"/>
      <c r="I164" s="55"/>
      <c r="J164" s="56" t="s">
        <v>113</v>
      </c>
      <c r="K164" s="57"/>
    </row>
    <row r="165" spans="1:12" ht="15.75" customHeight="1" x14ac:dyDescent="0.5">
      <c r="A165" s="36"/>
      <c r="B165" s="21" t="s">
        <v>120</v>
      </c>
      <c r="C165" s="24">
        <v>40.5</v>
      </c>
      <c r="D165" s="24">
        <v>40.5</v>
      </c>
      <c r="E165" s="24">
        <v>40.799999999999997</v>
      </c>
      <c r="F165" s="55"/>
      <c r="G165" s="55"/>
      <c r="H165" s="55"/>
      <c r="I165" s="55"/>
      <c r="J165" s="56" t="s">
        <v>113</v>
      </c>
      <c r="K165" s="57"/>
    </row>
    <row r="166" spans="1:12" ht="15.75" customHeight="1" x14ac:dyDescent="0.5">
      <c r="A166" s="36"/>
      <c r="B166" s="21" t="s">
        <v>121</v>
      </c>
      <c r="C166" s="24">
        <v>38.1</v>
      </c>
      <c r="D166" s="24">
        <v>38.1</v>
      </c>
      <c r="E166" s="24">
        <v>40.299999999999997</v>
      </c>
      <c r="F166" s="55"/>
      <c r="G166" s="55"/>
      <c r="H166" s="55"/>
      <c r="I166" s="55"/>
      <c r="J166" s="56" t="s">
        <v>113</v>
      </c>
      <c r="K166" s="57"/>
    </row>
    <row r="167" spans="1:12" ht="15.75" customHeight="1" x14ac:dyDescent="0.5">
      <c r="A167" s="36"/>
      <c r="B167" s="21" t="s">
        <v>122</v>
      </c>
      <c r="C167" s="24">
        <v>35.799999999999997</v>
      </c>
      <c r="D167" s="24">
        <v>35.799999999999997</v>
      </c>
      <c r="E167" s="24">
        <v>40.799999999999997</v>
      </c>
      <c r="F167" s="55"/>
      <c r="G167" s="55"/>
      <c r="H167" s="55"/>
      <c r="I167" s="55"/>
      <c r="J167" s="56" t="s">
        <v>113</v>
      </c>
      <c r="K167" s="57"/>
    </row>
    <row r="168" spans="1:12" ht="15.75" customHeight="1" x14ac:dyDescent="0.5">
      <c r="A168" s="36"/>
      <c r="B168" s="21" t="s">
        <v>232</v>
      </c>
      <c r="C168" s="24">
        <v>14.6</v>
      </c>
      <c r="D168" s="24">
        <v>11.4</v>
      </c>
      <c r="E168" s="24">
        <v>14.5</v>
      </c>
      <c r="F168" s="55"/>
      <c r="G168" s="55"/>
      <c r="H168" s="55"/>
      <c r="I168" s="55"/>
      <c r="J168" s="56" t="s">
        <v>233</v>
      </c>
      <c r="K168" s="57"/>
    </row>
    <row r="169" spans="1:12" ht="15.75" customHeight="1" x14ac:dyDescent="0.5">
      <c r="A169" s="36"/>
      <c r="B169" s="21" t="s">
        <v>234</v>
      </c>
      <c r="C169" s="24">
        <v>13.8</v>
      </c>
      <c r="D169" s="24">
        <v>11.7</v>
      </c>
      <c r="E169" s="24">
        <v>15.1</v>
      </c>
      <c r="F169" s="55"/>
      <c r="G169" s="55"/>
      <c r="H169" s="55"/>
      <c r="I169" s="55"/>
      <c r="J169" s="56" t="s">
        <v>76</v>
      </c>
      <c r="K169" s="57"/>
    </row>
    <row r="170" spans="1:12" ht="15.75" customHeight="1" x14ac:dyDescent="0.5">
      <c r="A170" s="36"/>
      <c r="B170" s="21" t="s">
        <v>235</v>
      </c>
      <c r="C170" s="24">
        <v>14.1</v>
      </c>
      <c r="D170" s="24">
        <v>12.9</v>
      </c>
      <c r="E170" s="24">
        <v>16.600000000000001</v>
      </c>
      <c r="F170" s="55"/>
      <c r="G170" s="55"/>
      <c r="H170" s="55"/>
      <c r="I170" s="55"/>
      <c r="J170" s="56" t="s">
        <v>76</v>
      </c>
      <c r="K170" s="57"/>
    </row>
    <row r="171" spans="1:12" ht="15.75" customHeight="1" x14ac:dyDescent="0.5">
      <c r="A171" s="36"/>
      <c r="B171" s="21" t="s">
        <v>236</v>
      </c>
      <c r="C171" s="24">
        <v>49</v>
      </c>
      <c r="D171" s="24">
        <v>50.2</v>
      </c>
      <c r="E171" s="24">
        <v>65.400000000000006</v>
      </c>
      <c r="F171" s="55"/>
      <c r="G171" s="55"/>
      <c r="H171" s="55"/>
      <c r="I171" s="55"/>
      <c r="J171" s="56" t="s">
        <v>172</v>
      </c>
      <c r="K171" s="57"/>
    </row>
    <row r="172" spans="1:12" ht="15.75" customHeight="1" x14ac:dyDescent="0.5">
      <c r="A172" s="60"/>
      <c r="B172" s="60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2" s="1" customFormat="1" ht="10.8" customHeight="1" x14ac:dyDescent="0.85">
      <c r="A173" s="8"/>
      <c r="B173" s="8"/>
      <c r="C173" s="8"/>
      <c r="D173" s="8"/>
      <c r="E173" s="8"/>
      <c r="F173" s="8"/>
      <c r="G173" s="9"/>
      <c r="H173" s="9"/>
      <c r="I173" s="9"/>
      <c r="J173" s="9"/>
      <c r="K173" s="9"/>
      <c r="L173" s="41"/>
    </row>
    <row r="174" spans="1:12" ht="19.5" customHeight="1" x14ac:dyDescent="0.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2" x14ac:dyDescent="0.5">
      <c r="D175" s="41"/>
      <c r="E175" s="41"/>
      <c r="F175" s="41"/>
      <c r="H175" s="41"/>
      <c r="I175" s="41"/>
      <c r="J175" s="41"/>
      <c r="K175" s="41"/>
    </row>
    <row r="176" spans="1:12" x14ac:dyDescent="0.5">
      <c r="B176" s="62" t="s">
        <v>123</v>
      </c>
    </row>
    <row r="177" spans="2:2" x14ac:dyDescent="0.5">
      <c r="B177" s="63" t="s">
        <v>124</v>
      </c>
    </row>
    <row r="178" spans="2:2" x14ac:dyDescent="0.5">
      <c r="B178" s="64" t="s">
        <v>125</v>
      </c>
    </row>
    <row r="179" spans="2:2" x14ac:dyDescent="0.5">
      <c r="B179" s="65"/>
    </row>
    <row r="180" spans="2:2" x14ac:dyDescent="0.5">
      <c r="B180" s="66" t="s">
        <v>126</v>
      </c>
    </row>
    <row r="181" spans="2:2" x14ac:dyDescent="0.5">
      <c r="B181" s="64" t="s">
        <v>127</v>
      </c>
    </row>
    <row r="182" spans="2:2" x14ac:dyDescent="0.5">
      <c r="B182" s="63" t="s">
        <v>128</v>
      </c>
    </row>
    <row r="183" spans="2:2" x14ac:dyDescent="0.5">
      <c r="B183" s="65"/>
    </row>
    <row r="184" spans="2:2" x14ac:dyDescent="0.5">
      <c r="B184" s="63" t="s">
        <v>129</v>
      </c>
    </row>
    <row r="185" spans="2:2" x14ac:dyDescent="0.5">
      <c r="B185" s="64" t="s">
        <v>130</v>
      </c>
    </row>
    <row r="186" spans="2:2" x14ac:dyDescent="0.5">
      <c r="B186" s="65"/>
    </row>
    <row r="187" spans="2:2" x14ac:dyDescent="0.5">
      <c r="B187" s="63" t="s">
        <v>131</v>
      </c>
    </row>
    <row r="188" spans="2:2" x14ac:dyDescent="0.5">
      <c r="B188" s="64" t="s">
        <v>132</v>
      </c>
    </row>
    <row r="189" spans="2:2" x14ac:dyDescent="0.5">
      <c r="B189" s="65"/>
    </row>
    <row r="190" spans="2:2" x14ac:dyDescent="0.5">
      <c r="B190" s="63" t="s">
        <v>133</v>
      </c>
    </row>
    <row r="191" spans="2:2" x14ac:dyDescent="0.5">
      <c r="B191" s="64" t="s">
        <v>127</v>
      </c>
    </row>
    <row r="192" spans="2:2" x14ac:dyDescent="0.5">
      <c r="B192" s="63" t="s">
        <v>134</v>
      </c>
    </row>
    <row r="193" spans="2:2" x14ac:dyDescent="0.5">
      <c r="B193" s="63"/>
    </row>
    <row r="194" spans="2:2" x14ac:dyDescent="0.5">
      <c r="B194" s="63" t="s">
        <v>135</v>
      </c>
    </row>
    <row r="195" spans="2:2" x14ac:dyDescent="0.5">
      <c r="B195" s="67" t="s">
        <v>136</v>
      </c>
    </row>
    <row r="196" spans="2:2" x14ac:dyDescent="0.5">
      <c r="B196" s="68" t="s">
        <v>137</v>
      </c>
    </row>
    <row r="197" spans="2:2" x14ac:dyDescent="0.5">
      <c r="B197" s="63"/>
    </row>
    <row r="198" spans="2:2" x14ac:dyDescent="0.5">
      <c r="B198" s="63" t="s">
        <v>138</v>
      </c>
    </row>
    <row r="199" spans="2:2" x14ac:dyDescent="0.5">
      <c r="B199" s="67" t="s">
        <v>139</v>
      </c>
    </row>
    <row r="200" spans="2:2" x14ac:dyDescent="0.5">
      <c r="B200" s="68" t="s">
        <v>140</v>
      </c>
    </row>
    <row r="201" spans="2:2" x14ac:dyDescent="0.5">
      <c r="B201" s="63"/>
    </row>
    <row r="202" spans="2:2" x14ac:dyDescent="0.5">
      <c r="B202" s="68" t="s">
        <v>141</v>
      </c>
    </row>
    <row r="203" spans="2:2" x14ac:dyDescent="0.5">
      <c r="B203" s="67" t="s">
        <v>142</v>
      </c>
    </row>
    <row r="204" spans="2:2" x14ac:dyDescent="0.5">
      <c r="B204" s="68"/>
    </row>
    <row r="205" spans="2:2" x14ac:dyDescent="0.5">
      <c r="B205" s="63"/>
    </row>
    <row r="206" spans="2:2" x14ac:dyDescent="0.5">
      <c r="B206" s="65"/>
    </row>
    <row r="207" spans="2:2" x14ac:dyDescent="0.5">
      <c r="B207" s="68"/>
    </row>
    <row r="208" spans="2:2" x14ac:dyDescent="0.5">
      <c r="B208" s="75"/>
    </row>
    <row r="209" spans="2:2" x14ac:dyDescent="0.5">
      <c r="B209" s="76"/>
    </row>
  </sheetData>
  <mergeCells count="7">
    <mergeCell ref="J32:K32"/>
    <mergeCell ref="J24:K24"/>
    <mergeCell ref="J25:K25"/>
    <mergeCell ref="J26:K26"/>
    <mergeCell ref="J27:K27"/>
    <mergeCell ref="J28:K28"/>
    <mergeCell ref="J29:K29"/>
  </mergeCells>
  <hyperlinks>
    <hyperlink ref="B178" r:id="rId1"/>
    <hyperlink ref="B181" r:id="rId2"/>
    <hyperlink ref="B185" r:id="rId3"/>
    <hyperlink ref="B188" r:id="rId4"/>
    <hyperlink ref="B191" r:id="rId5"/>
    <hyperlink ref="B199" r:id="rId6"/>
    <hyperlink ref="B203" r:id="rId7"/>
  </hyperlinks>
  <pageMargins left="0.5" right="0.5" top="0.5" bottom="0.5" header="0.3" footer="0.3"/>
  <pageSetup scale="42" orientation="portrait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4ABCE4"/>
  </sheetPr>
  <dimension ref="A1:P47"/>
  <sheetViews>
    <sheetView topLeftCell="B1" zoomScaleNormal="100" workbookViewId="0">
      <selection activeCell="B6" sqref="B6"/>
    </sheetView>
  </sheetViews>
  <sheetFormatPr defaultColWidth="9.1015625" defaultRowHeight="15" x14ac:dyDescent="0.5"/>
  <cols>
    <col min="1" max="1" width="2.68359375" style="41" customWidth="1"/>
    <col min="2" max="2" width="52.7890625" style="41" bestFit="1" customWidth="1"/>
    <col min="3" max="3" width="16.68359375" style="41" bestFit="1" customWidth="1"/>
    <col min="4" max="4" width="8.20703125" style="41" bestFit="1" customWidth="1"/>
    <col min="5" max="5" width="38" style="41" customWidth="1"/>
    <col min="6" max="6" width="16.7890625" style="41" bestFit="1" customWidth="1"/>
    <col min="7" max="7" width="15.7890625" style="2" bestFit="1" customWidth="1"/>
    <col min="8" max="8" width="16.1015625" style="41" customWidth="1"/>
    <col min="9" max="9" width="16.7890625" style="41" customWidth="1"/>
    <col min="10" max="16384" width="9.1015625" style="41"/>
  </cols>
  <sheetData>
    <row r="1" spans="1:9" s="1" customFormat="1" ht="13.5" customHeight="1" x14ac:dyDescent="0.85">
      <c r="G1" s="2"/>
    </row>
    <row r="2" spans="1:9" s="1" customFormat="1" ht="13.5" customHeight="1" x14ac:dyDescent="0.85">
      <c r="G2" s="2"/>
    </row>
    <row r="3" spans="1:9" s="1" customFormat="1" ht="13.5" customHeight="1" x14ac:dyDescent="0.85">
      <c r="G3" s="2"/>
    </row>
    <row r="4" spans="1:9" s="1" customFormat="1" ht="13.5" customHeight="1" x14ac:dyDescent="0.85">
      <c r="G4" s="2"/>
    </row>
    <row r="5" spans="1:9" s="1" customFormat="1" ht="26.7" x14ac:dyDescent="1.1000000000000001">
      <c r="B5" s="77" t="s">
        <v>237</v>
      </c>
      <c r="G5" s="2"/>
      <c r="H5" s="2"/>
    </row>
    <row r="6" spans="1:9" s="1" customFormat="1" ht="20.25" customHeight="1" x14ac:dyDescent="1.1000000000000001">
      <c r="A6" s="77"/>
      <c r="B6" s="125" t="s">
        <v>288</v>
      </c>
      <c r="G6" s="2"/>
    </row>
    <row r="7" spans="1:9" s="1" customFormat="1" ht="21" x14ac:dyDescent="0.85">
      <c r="A7" s="5"/>
      <c r="B7" s="5"/>
      <c r="C7" s="5"/>
      <c r="D7" s="5"/>
      <c r="E7" s="5"/>
      <c r="F7" s="5"/>
      <c r="G7" s="6"/>
      <c r="H7" s="6"/>
      <c r="I7" s="6"/>
    </row>
    <row r="8" spans="1:9" s="1" customFormat="1" ht="11.05" customHeight="1" x14ac:dyDescent="0.85">
      <c r="A8" s="8"/>
      <c r="B8" s="8"/>
      <c r="C8" s="8"/>
      <c r="D8" s="8"/>
      <c r="E8" s="8"/>
      <c r="F8" s="8"/>
      <c r="G8" s="9"/>
      <c r="H8" s="9"/>
      <c r="I8" s="9"/>
    </row>
    <row r="9" spans="1:9" s="1" customFormat="1" ht="13.5" customHeight="1" thickBot="1" x14ac:dyDescent="0.9">
      <c r="A9" s="12"/>
      <c r="B9" s="13"/>
      <c r="C9" s="13"/>
      <c r="D9" s="13"/>
      <c r="E9" s="13"/>
      <c r="F9" s="13"/>
      <c r="G9" s="78"/>
      <c r="H9" s="78"/>
      <c r="I9" s="78"/>
    </row>
    <row r="10" spans="1:9" s="20" customFormat="1" ht="32.1" x14ac:dyDescent="0.85">
      <c r="A10" s="16"/>
      <c r="B10" s="79" t="s">
        <v>238</v>
      </c>
      <c r="C10" s="80" t="s">
        <v>239</v>
      </c>
      <c r="D10" s="80" t="s">
        <v>240</v>
      </c>
      <c r="E10" s="80" t="s">
        <v>241</v>
      </c>
      <c r="F10" s="80" t="s">
        <v>5</v>
      </c>
      <c r="G10" s="80" t="s">
        <v>284</v>
      </c>
      <c r="H10" s="80" t="s">
        <v>285</v>
      </c>
      <c r="I10" s="80" t="s">
        <v>286</v>
      </c>
    </row>
    <row r="11" spans="1:9" s="1" customFormat="1" ht="15.75" customHeight="1" x14ac:dyDescent="0.85">
      <c r="A11" s="12"/>
      <c r="B11" s="81" t="s">
        <v>242</v>
      </c>
      <c r="C11" s="21" t="s">
        <v>243</v>
      </c>
      <c r="D11" s="82" t="s">
        <v>31</v>
      </c>
      <c r="E11" s="21" t="s">
        <v>244</v>
      </c>
      <c r="F11" s="21" t="s">
        <v>245</v>
      </c>
      <c r="G11" s="27">
        <v>205.53</v>
      </c>
      <c r="H11" s="27">
        <v>207.16</v>
      </c>
      <c r="I11" s="83">
        <v>206.52</v>
      </c>
    </row>
    <row r="12" spans="1:9" s="1" customFormat="1" ht="15.75" customHeight="1" x14ac:dyDescent="0.85">
      <c r="A12" s="12"/>
      <c r="B12" s="81" t="s">
        <v>246</v>
      </c>
      <c r="C12" s="21" t="s">
        <v>247</v>
      </c>
      <c r="D12" s="82" t="s">
        <v>31</v>
      </c>
      <c r="E12" s="84"/>
      <c r="F12" s="21" t="s">
        <v>45</v>
      </c>
      <c r="G12" s="85">
        <v>217.6</v>
      </c>
      <c r="H12" s="85">
        <v>217.6</v>
      </c>
      <c r="I12" s="86">
        <v>217.6</v>
      </c>
    </row>
    <row r="13" spans="1:9" s="1" customFormat="1" ht="15.75" customHeight="1" x14ac:dyDescent="0.85">
      <c r="A13" s="12"/>
      <c r="B13" s="81" t="s">
        <v>248</v>
      </c>
      <c r="C13" s="21" t="s">
        <v>249</v>
      </c>
      <c r="D13" s="82" t="s">
        <v>31</v>
      </c>
      <c r="E13" s="84" t="s">
        <v>250</v>
      </c>
      <c r="F13" s="21" t="s">
        <v>45</v>
      </c>
      <c r="G13" s="85">
        <v>228.7</v>
      </c>
      <c r="H13" s="85">
        <v>228.7</v>
      </c>
      <c r="I13" s="86">
        <v>228.7</v>
      </c>
    </row>
    <row r="14" spans="1:9" s="1" customFormat="1" ht="15.75" customHeight="1" x14ac:dyDescent="0.85">
      <c r="A14" s="12"/>
      <c r="B14" s="81" t="s">
        <v>251</v>
      </c>
      <c r="C14" s="21" t="s">
        <v>252</v>
      </c>
      <c r="D14" s="82" t="s">
        <v>31</v>
      </c>
      <c r="E14" s="84" t="s">
        <v>250</v>
      </c>
      <c r="F14" s="21" t="s">
        <v>45</v>
      </c>
      <c r="G14" s="85">
        <v>226.9</v>
      </c>
      <c r="H14" s="85">
        <v>226.9</v>
      </c>
      <c r="I14" s="86">
        <v>226.9</v>
      </c>
    </row>
    <row r="15" spans="1:9" s="1" customFormat="1" ht="15.75" customHeight="1" x14ac:dyDescent="0.85">
      <c r="A15" s="12"/>
      <c r="B15" s="81" t="s">
        <v>253</v>
      </c>
      <c r="C15" s="21" t="s">
        <v>254</v>
      </c>
      <c r="D15" s="82" t="s">
        <v>31</v>
      </c>
      <c r="E15" s="84" t="s">
        <v>250</v>
      </c>
      <c r="F15" s="21" t="s">
        <v>255</v>
      </c>
      <c r="G15" s="87">
        <v>1.081</v>
      </c>
      <c r="H15" s="87">
        <v>1.0860000000000001</v>
      </c>
      <c r="I15" s="88">
        <v>1.155</v>
      </c>
    </row>
    <row r="16" spans="1:9" s="1" customFormat="1" ht="15.75" customHeight="1" x14ac:dyDescent="0.85">
      <c r="A16" s="12"/>
      <c r="B16" s="81" t="s">
        <v>256</v>
      </c>
      <c r="C16" s="21" t="s">
        <v>32</v>
      </c>
      <c r="D16" s="82" t="s">
        <v>31</v>
      </c>
      <c r="E16" s="84" t="s">
        <v>250</v>
      </c>
      <c r="F16" s="21" t="s">
        <v>255</v>
      </c>
      <c r="G16" s="89">
        <v>1.18</v>
      </c>
      <c r="H16" s="89">
        <v>1.18</v>
      </c>
      <c r="I16" s="90">
        <v>1.18</v>
      </c>
    </row>
    <row r="17" spans="1:16" s="1" customFormat="1" ht="15.75" customHeight="1" x14ac:dyDescent="0.85">
      <c r="A17" s="12"/>
      <c r="B17" s="81" t="s">
        <v>257</v>
      </c>
      <c r="C17" s="21" t="s">
        <v>42</v>
      </c>
      <c r="D17" s="82" t="s">
        <v>31</v>
      </c>
      <c r="E17" s="84" t="s">
        <v>250</v>
      </c>
      <c r="F17" s="21" t="s">
        <v>13</v>
      </c>
      <c r="G17" s="28">
        <v>2.01E-2</v>
      </c>
      <c r="H17" s="91">
        <v>2.01E-2</v>
      </c>
      <c r="I17" s="92">
        <v>2.01E-2</v>
      </c>
    </row>
    <row r="18" spans="1:16" s="1" customFormat="1" ht="15.75" customHeight="1" x14ac:dyDescent="0.85">
      <c r="A18" s="12"/>
      <c r="B18" s="81" t="s">
        <v>258</v>
      </c>
      <c r="C18" s="21" t="s">
        <v>259</v>
      </c>
      <c r="D18" s="82" t="s">
        <v>54</v>
      </c>
      <c r="E18" s="84" t="s">
        <v>250</v>
      </c>
      <c r="F18" s="21" t="s">
        <v>13</v>
      </c>
      <c r="G18" s="93">
        <v>2.3E-2</v>
      </c>
      <c r="H18" s="93">
        <v>2.3E-2</v>
      </c>
      <c r="I18" s="94">
        <v>2.3E-2</v>
      </c>
    </row>
    <row r="19" spans="1:16" s="1" customFormat="1" ht="15.75" customHeight="1" thickBot="1" x14ac:dyDescent="0.9">
      <c r="A19" s="12"/>
      <c r="B19" s="95" t="s">
        <v>260</v>
      </c>
      <c r="C19" s="96" t="s">
        <v>22</v>
      </c>
      <c r="D19" s="97" t="s">
        <v>54</v>
      </c>
      <c r="E19" s="98"/>
      <c r="F19" s="96" t="s">
        <v>13</v>
      </c>
      <c r="G19" s="99">
        <v>2.1999999999999999E-2</v>
      </c>
      <c r="H19" s="99">
        <v>2.1999999999999999E-2</v>
      </c>
      <c r="I19" s="100">
        <v>2.1999999999999999E-2</v>
      </c>
    </row>
    <row r="20" spans="1:16" s="1" customFormat="1" ht="15.75" customHeight="1" thickBot="1" x14ac:dyDescent="0.9">
      <c r="A20" s="12"/>
      <c r="B20" s="101"/>
      <c r="C20" s="101"/>
      <c r="D20" s="102"/>
      <c r="E20" s="103"/>
      <c r="F20" s="101"/>
      <c r="G20" s="104"/>
      <c r="H20" s="104"/>
      <c r="I20" s="104"/>
    </row>
    <row r="21" spans="1:16" s="1" customFormat="1" ht="15.75" customHeight="1" x14ac:dyDescent="0.85">
      <c r="A21" s="12"/>
      <c r="B21" s="105" t="s">
        <v>261</v>
      </c>
      <c r="C21" s="106" t="s">
        <v>262</v>
      </c>
      <c r="D21" s="107" t="s">
        <v>263</v>
      </c>
      <c r="E21" s="106" t="s">
        <v>243</v>
      </c>
      <c r="F21" s="106" t="s">
        <v>245</v>
      </c>
      <c r="G21" s="108">
        <v>205.53</v>
      </c>
      <c r="H21" s="108">
        <v>207.16</v>
      </c>
      <c r="I21" s="109">
        <v>206.52</v>
      </c>
    </row>
    <row r="22" spans="1:16" s="1" customFormat="1" ht="15.75" customHeight="1" x14ac:dyDescent="0.85">
      <c r="A22" s="12"/>
      <c r="B22" s="81" t="s">
        <v>264</v>
      </c>
      <c r="C22" s="21" t="s">
        <v>265</v>
      </c>
      <c r="D22" s="110" t="s">
        <v>263</v>
      </c>
      <c r="E22" s="21" t="s">
        <v>266</v>
      </c>
      <c r="F22" s="21" t="s">
        <v>245</v>
      </c>
      <c r="G22" s="27">
        <v>154.15</v>
      </c>
      <c r="H22" s="27">
        <v>155.37</v>
      </c>
      <c r="I22" s="83">
        <v>154.88999999999999</v>
      </c>
    </row>
    <row r="23" spans="1:16" s="1" customFormat="1" ht="15.75" customHeight="1" x14ac:dyDescent="0.85">
      <c r="A23" s="12"/>
      <c r="B23" s="81" t="s">
        <v>267</v>
      </c>
      <c r="C23" s="21" t="s">
        <v>268</v>
      </c>
      <c r="D23" s="110" t="s">
        <v>263</v>
      </c>
      <c r="E23" s="21" t="s">
        <v>269</v>
      </c>
      <c r="F23" s="21" t="s">
        <v>270</v>
      </c>
      <c r="G23" s="27">
        <v>15.86</v>
      </c>
      <c r="H23" s="27">
        <v>16.260000000000002</v>
      </c>
      <c r="I23" s="83">
        <v>21.71</v>
      </c>
    </row>
    <row r="24" spans="1:16" s="1" customFormat="1" ht="15.75" customHeight="1" thickBot="1" x14ac:dyDescent="0.9">
      <c r="A24" s="12"/>
      <c r="B24" s="111" t="s">
        <v>271</v>
      </c>
      <c r="C24" s="112" t="s">
        <v>272</v>
      </c>
      <c r="D24" s="113" t="s">
        <v>263</v>
      </c>
      <c r="E24" s="96" t="s">
        <v>273</v>
      </c>
      <c r="F24" s="96" t="s">
        <v>270</v>
      </c>
      <c r="G24" s="114">
        <v>8.7100000000000009</v>
      </c>
      <c r="H24" s="114">
        <v>8.5</v>
      </c>
      <c r="I24" s="115">
        <v>3.03</v>
      </c>
    </row>
    <row r="25" spans="1:16" s="1" customFormat="1" ht="15.75" customHeight="1" thickBot="1" x14ac:dyDescent="0.9">
      <c r="A25" s="12"/>
      <c r="B25" s="116"/>
      <c r="C25" s="116"/>
      <c r="D25" s="117"/>
      <c r="E25" s="101"/>
      <c r="F25" s="101"/>
      <c r="G25" s="118"/>
      <c r="H25" s="118"/>
      <c r="I25" s="118"/>
    </row>
    <row r="26" spans="1:16" s="1" customFormat="1" ht="15.75" customHeight="1" x14ac:dyDescent="0.85">
      <c r="A26" s="12"/>
      <c r="B26" s="105" t="s">
        <v>274</v>
      </c>
      <c r="C26" s="106" t="s">
        <v>265</v>
      </c>
      <c r="D26" s="107" t="s">
        <v>263</v>
      </c>
      <c r="E26" s="106" t="s">
        <v>275</v>
      </c>
      <c r="F26" s="106" t="s">
        <v>276</v>
      </c>
      <c r="G26" s="108">
        <v>157.62</v>
      </c>
      <c r="H26" s="108">
        <v>158.87</v>
      </c>
      <c r="I26" s="109">
        <v>158.37</v>
      </c>
      <c r="P26"/>
    </row>
    <row r="27" spans="1:16" s="1" customFormat="1" ht="15.75" customHeight="1" x14ac:dyDescent="0.85">
      <c r="A27" s="12"/>
      <c r="B27" s="81" t="s">
        <v>277</v>
      </c>
      <c r="C27" s="21" t="s">
        <v>268</v>
      </c>
      <c r="D27" s="110" t="s">
        <v>263</v>
      </c>
      <c r="E27" s="21" t="s">
        <v>269</v>
      </c>
      <c r="F27" s="21" t="s">
        <v>278</v>
      </c>
      <c r="G27" s="27">
        <v>16.21</v>
      </c>
      <c r="H27" s="27">
        <v>16.63</v>
      </c>
      <c r="I27" s="83">
        <v>22.19</v>
      </c>
    </row>
    <row r="28" spans="1:16" s="1" customFormat="1" ht="15.75" customHeight="1" thickBot="1" x14ac:dyDescent="0.9">
      <c r="A28" s="12"/>
      <c r="B28" s="111" t="s">
        <v>279</v>
      </c>
      <c r="C28" s="112" t="s">
        <v>272</v>
      </c>
      <c r="D28" s="113" t="s">
        <v>263</v>
      </c>
      <c r="E28" s="96" t="s">
        <v>273</v>
      </c>
      <c r="F28" s="96" t="s">
        <v>278</v>
      </c>
      <c r="G28" s="114">
        <v>8.91</v>
      </c>
      <c r="H28" s="114">
        <v>8.69</v>
      </c>
      <c r="I28" s="115">
        <v>3.09</v>
      </c>
      <c r="J28" s="41"/>
    </row>
    <row r="29" spans="1:16" x14ac:dyDescent="0.5">
      <c r="A29" s="36"/>
      <c r="B29" s="36"/>
      <c r="C29" s="36"/>
      <c r="D29" s="36"/>
      <c r="E29" s="36"/>
      <c r="F29" s="36"/>
      <c r="G29" s="36"/>
      <c r="H29" s="36"/>
      <c r="I29" s="36"/>
    </row>
    <row r="30" spans="1:16" s="1" customFormat="1" ht="10.8" customHeight="1" x14ac:dyDescent="0.85">
      <c r="A30" s="8"/>
      <c r="B30" s="8"/>
      <c r="C30" s="8"/>
      <c r="D30" s="8"/>
      <c r="E30" s="8"/>
      <c r="F30" s="8"/>
      <c r="G30" s="9"/>
      <c r="H30" s="9"/>
      <c r="I30" s="9"/>
    </row>
    <row r="31" spans="1:16" ht="19.5" customHeight="1" x14ac:dyDescent="0.5">
      <c r="A31" s="61"/>
      <c r="B31" s="61"/>
      <c r="C31" s="61"/>
      <c r="D31" s="61"/>
      <c r="E31" s="61"/>
      <c r="F31" s="61"/>
      <c r="G31" s="61"/>
      <c r="H31" s="61"/>
      <c r="I31" s="61"/>
    </row>
    <row r="33" spans="1:10" x14ac:dyDescent="0.5">
      <c r="B33" s="119" t="s">
        <v>280</v>
      </c>
    </row>
    <row r="34" spans="1:10" x14ac:dyDescent="0.5">
      <c r="B34" s="120" t="s">
        <v>281</v>
      </c>
    </row>
    <row r="35" spans="1:10" x14ac:dyDescent="0.5">
      <c r="B35" s="66" t="s">
        <v>282</v>
      </c>
    </row>
    <row r="37" spans="1:10" x14ac:dyDescent="0.5">
      <c r="B37" s="119" t="s">
        <v>123</v>
      </c>
    </row>
    <row r="38" spans="1:10" x14ac:dyDescent="0.5">
      <c r="B38" s="63" t="s">
        <v>124</v>
      </c>
    </row>
    <row r="39" spans="1:10" x14ac:dyDescent="0.5">
      <c r="B39" s="64" t="s">
        <v>125</v>
      </c>
    </row>
    <row r="40" spans="1:10" x14ac:dyDescent="0.5">
      <c r="B40" s="65"/>
    </row>
    <row r="41" spans="1:10" s="2" customFormat="1" x14ac:dyDescent="0.5">
      <c r="A41" s="41"/>
      <c r="B41" s="68" t="s">
        <v>283</v>
      </c>
      <c r="C41" s="41"/>
      <c r="D41" s="41"/>
      <c r="E41" s="41"/>
      <c r="F41" s="41"/>
      <c r="H41" s="41"/>
      <c r="I41" s="41"/>
      <c r="J41" s="41"/>
    </row>
    <row r="42" spans="1:10" x14ac:dyDescent="0.5">
      <c r="B42" s="64" t="s">
        <v>127</v>
      </c>
    </row>
    <row r="43" spans="1:10" x14ac:dyDescent="0.5">
      <c r="B43" s="68"/>
    </row>
    <row r="44" spans="1:10" x14ac:dyDescent="0.5">
      <c r="B44" s="68"/>
    </row>
    <row r="45" spans="1:10" x14ac:dyDescent="0.5">
      <c r="B45" s="68"/>
    </row>
    <row r="46" spans="1:10" x14ac:dyDescent="0.5">
      <c r="B46" s="68"/>
    </row>
    <row r="47" spans="1:10" x14ac:dyDescent="0.5">
      <c r="B47" s="68"/>
    </row>
  </sheetData>
  <hyperlinks>
    <hyperlink ref="B39" r:id="rId1"/>
    <hyperlink ref="B42" r:id="rId2"/>
  </hyperlinks>
  <pageMargins left="0.5" right="0.5" top="0.5" bottom="0.5" header="0.3" footer="0.3"/>
  <pageSetup orientation="portrait" horizontalDpi="1200" verticalDpi="12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4ABCE4"/>
  </sheetPr>
  <dimension ref="A1:P47"/>
  <sheetViews>
    <sheetView zoomScaleNormal="100" workbookViewId="0">
      <selection activeCell="D6" sqref="D6"/>
    </sheetView>
  </sheetViews>
  <sheetFormatPr defaultColWidth="9.1015625" defaultRowHeight="15" x14ac:dyDescent="0.5"/>
  <cols>
    <col min="1" max="1" width="2.68359375" style="41" customWidth="1"/>
    <col min="2" max="2" width="52.7890625" style="41" bestFit="1" customWidth="1"/>
    <col min="3" max="3" width="16.68359375" style="41" bestFit="1" customWidth="1"/>
    <col min="4" max="4" width="8.20703125" style="41" bestFit="1" customWidth="1"/>
    <col min="5" max="5" width="38" style="41" customWidth="1"/>
    <col min="6" max="6" width="16.7890625" style="41" bestFit="1" customWidth="1"/>
    <col min="7" max="7" width="15.7890625" style="2" bestFit="1" customWidth="1"/>
    <col min="8" max="8" width="16.1015625" style="41" customWidth="1"/>
    <col min="9" max="9" width="16.7890625" style="41" customWidth="1"/>
    <col min="10" max="16384" width="9.1015625" style="41"/>
  </cols>
  <sheetData>
    <row r="1" spans="1:9" s="1" customFormat="1" ht="13.5" customHeight="1" x14ac:dyDescent="0.85">
      <c r="G1" s="2"/>
    </row>
    <row r="2" spans="1:9" s="1" customFormat="1" ht="13.5" customHeight="1" x14ac:dyDescent="0.85">
      <c r="G2" s="2"/>
    </row>
    <row r="3" spans="1:9" s="1" customFormat="1" ht="13.5" customHeight="1" x14ac:dyDescent="0.85">
      <c r="G3" s="2"/>
    </row>
    <row r="4" spans="1:9" s="1" customFormat="1" ht="13.5" customHeight="1" x14ac:dyDescent="0.85">
      <c r="G4" s="2"/>
    </row>
    <row r="5" spans="1:9" s="1" customFormat="1" ht="26.7" x14ac:dyDescent="1.1000000000000001">
      <c r="B5" s="77" t="s">
        <v>287</v>
      </c>
      <c r="G5" s="2"/>
      <c r="H5" s="2"/>
    </row>
    <row r="6" spans="1:9" s="1" customFormat="1" ht="20.25" customHeight="1" x14ac:dyDescent="1.1000000000000001">
      <c r="A6" s="77"/>
      <c r="B6" s="125" t="s">
        <v>288</v>
      </c>
      <c r="G6" s="2"/>
    </row>
    <row r="7" spans="1:9" s="1" customFormat="1" ht="21" x14ac:dyDescent="0.85">
      <c r="A7" s="5"/>
      <c r="B7" s="5"/>
      <c r="C7" s="5"/>
      <c r="D7" s="5"/>
      <c r="E7" s="5"/>
      <c r="F7" s="5"/>
      <c r="G7" s="6"/>
      <c r="H7" s="6"/>
      <c r="I7" s="6"/>
    </row>
    <row r="8" spans="1:9" s="1" customFormat="1" ht="11.05" customHeight="1" x14ac:dyDescent="0.85">
      <c r="A8" s="8"/>
      <c r="B8" s="8"/>
      <c r="C8" s="8"/>
      <c r="D8" s="8"/>
      <c r="E8" s="8"/>
      <c r="F8" s="8"/>
      <c r="G8" s="9"/>
      <c r="H8" s="9"/>
      <c r="I8" s="9"/>
    </row>
    <row r="9" spans="1:9" s="1" customFormat="1" ht="13.5" customHeight="1" thickBot="1" x14ac:dyDescent="0.9">
      <c r="A9" s="12"/>
      <c r="B9" s="13"/>
      <c r="C9" s="13"/>
      <c r="D9" s="13"/>
      <c r="E9" s="13"/>
      <c r="F9" s="13"/>
      <c r="G9" s="78"/>
      <c r="H9" s="78"/>
      <c r="I9" s="78"/>
    </row>
    <row r="10" spans="1:9" s="20" customFormat="1" ht="32.1" x14ac:dyDescent="0.85">
      <c r="A10" s="16"/>
      <c r="B10" s="79" t="s">
        <v>238</v>
      </c>
      <c r="C10" s="80" t="s">
        <v>239</v>
      </c>
      <c r="D10" s="80" t="s">
        <v>240</v>
      </c>
      <c r="E10" s="80" t="s">
        <v>241</v>
      </c>
      <c r="F10" s="80" t="s">
        <v>5</v>
      </c>
      <c r="G10" s="80" t="str">
        <f>[1]DOF!G10</f>
        <v>Capability Year 2022/23</v>
      </c>
      <c r="H10" s="80" t="str">
        <f>[1]DOF!H10</f>
        <v>Capability Year 2023/24</v>
      </c>
      <c r="I10" s="80" t="str">
        <f>[1]DOF!I10</f>
        <v>Capability Year 2024/25</v>
      </c>
    </row>
    <row r="11" spans="1:9" s="1" customFormat="1" ht="15.75" customHeight="1" x14ac:dyDescent="0.85">
      <c r="A11" s="12"/>
      <c r="B11" s="81" t="s">
        <v>242</v>
      </c>
      <c r="C11" s="21" t="s">
        <v>243</v>
      </c>
      <c r="D11" s="82" t="s">
        <v>31</v>
      </c>
      <c r="E11" s="21" t="s">
        <v>244</v>
      </c>
      <c r="F11" s="21" t="s">
        <v>245</v>
      </c>
      <c r="G11" s="27">
        <f>ROUND([1]DOF!G16,2)</f>
        <v>170.96</v>
      </c>
      <c r="H11" s="27">
        <f>ROUND([1]DOF!H16,2)</f>
        <v>173.84</v>
      </c>
      <c r="I11" s="83">
        <f>ROUND([1]DOF!I16,2)</f>
        <v>175.16</v>
      </c>
    </row>
    <row r="12" spans="1:9" s="1" customFormat="1" ht="15.75" customHeight="1" x14ac:dyDescent="0.85">
      <c r="A12" s="12"/>
      <c r="B12" s="81" t="s">
        <v>246</v>
      </c>
      <c r="C12" s="21" t="s">
        <v>247</v>
      </c>
      <c r="D12" s="82" t="s">
        <v>31</v>
      </c>
      <c r="E12" s="84"/>
      <c r="F12" s="21" t="s">
        <v>45</v>
      </c>
      <c r="G12" s="85">
        <f>ROUND([1]DOF!G17,1)</f>
        <v>218</v>
      </c>
      <c r="H12" s="85">
        <f>ROUND([1]DOF!H17,1)</f>
        <v>218</v>
      </c>
      <c r="I12" s="86">
        <f>ROUND([1]DOF!I17,1)</f>
        <v>218</v>
      </c>
    </row>
    <row r="13" spans="1:9" s="1" customFormat="1" ht="15.75" customHeight="1" x14ac:dyDescent="0.85">
      <c r="A13" s="12"/>
      <c r="B13" s="81" t="s">
        <v>248</v>
      </c>
      <c r="C13" s="21" t="s">
        <v>249</v>
      </c>
      <c r="D13" s="82" t="s">
        <v>31</v>
      </c>
      <c r="E13" s="84" t="s">
        <v>250</v>
      </c>
      <c r="F13" s="21" t="s">
        <v>45</v>
      </c>
      <c r="G13" s="85">
        <f>ROUND([1]DOF!G18,1)</f>
        <v>230.3</v>
      </c>
      <c r="H13" s="85">
        <f>ROUND([1]DOF!H18,1)</f>
        <v>230.3</v>
      </c>
      <c r="I13" s="86">
        <f>ROUND([1]DOF!I18,1)</f>
        <v>230.3</v>
      </c>
    </row>
    <row r="14" spans="1:9" s="1" customFormat="1" ht="15.75" customHeight="1" x14ac:dyDescent="0.85">
      <c r="A14" s="12"/>
      <c r="B14" s="81" t="s">
        <v>251</v>
      </c>
      <c r="C14" s="21" t="s">
        <v>252</v>
      </c>
      <c r="D14" s="82" t="s">
        <v>31</v>
      </c>
      <c r="E14" s="84" t="s">
        <v>250</v>
      </c>
      <c r="F14" s="21" t="s">
        <v>45</v>
      </c>
      <c r="G14" s="85">
        <f>ROUND([1]DOF!G19,1)</f>
        <v>226.8</v>
      </c>
      <c r="H14" s="85">
        <f>ROUND([1]DOF!H19,1)</f>
        <v>226.8</v>
      </c>
      <c r="I14" s="86">
        <f>ROUND([1]DOF!I19,1)</f>
        <v>226.8</v>
      </c>
    </row>
    <row r="15" spans="1:9" s="1" customFormat="1" ht="15.75" customHeight="1" x14ac:dyDescent="0.85">
      <c r="A15" s="12"/>
      <c r="B15" s="81" t="s">
        <v>253</v>
      </c>
      <c r="C15" s="21" t="s">
        <v>254</v>
      </c>
      <c r="D15" s="82" t="s">
        <v>31</v>
      </c>
      <c r="E15" s="84" t="s">
        <v>250</v>
      </c>
      <c r="F15" s="21" t="s">
        <v>255</v>
      </c>
      <c r="G15" s="87">
        <f>ROUND([1]DOF!G20,3)</f>
        <v>1.0640000000000001</v>
      </c>
      <c r="H15" s="87">
        <f>ROUND([1]DOF!H20,3)</f>
        <v>1.0669999999999999</v>
      </c>
      <c r="I15" s="88">
        <f>ROUND([1]DOF!I20,3)</f>
        <v>1.1080000000000001</v>
      </c>
    </row>
    <row r="16" spans="1:9" s="1" customFormat="1" ht="15.75" customHeight="1" x14ac:dyDescent="0.85">
      <c r="A16" s="12"/>
      <c r="B16" s="81" t="s">
        <v>256</v>
      </c>
      <c r="C16" s="21" t="s">
        <v>32</v>
      </c>
      <c r="D16" s="82" t="s">
        <v>31</v>
      </c>
      <c r="E16" s="84" t="s">
        <v>250</v>
      </c>
      <c r="F16" s="21" t="s">
        <v>255</v>
      </c>
      <c r="G16" s="89">
        <f>[1]DOF!G21</f>
        <v>1.1499999999999999</v>
      </c>
      <c r="H16" s="89">
        <f>[1]DOF!H21</f>
        <v>1.1499999999999999</v>
      </c>
      <c r="I16" s="90">
        <f>[1]DOF!I21</f>
        <v>1.1499999999999999</v>
      </c>
    </row>
    <row r="17" spans="1:16" s="1" customFormat="1" ht="15.75" customHeight="1" x14ac:dyDescent="0.85">
      <c r="A17" s="12"/>
      <c r="B17" s="81" t="s">
        <v>257</v>
      </c>
      <c r="C17" s="21" t="s">
        <v>42</v>
      </c>
      <c r="D17" s="82" t="s">
        <v>31</v>
      </c>
      <c r="E17" s="84" t="s">
        <v>250</v>
      </c>
      <c r="F17" s="21" t="s">
        <v>13</v>
      </c>
      <c r="G17" s="34">
        <f>ROUND(Escalation_Factor,4)</f>
        <v>2.01E-2</v>
      </c>
      <c r="H17" s="121">
        <f>G17</f>
        <v>2.01E-2</v>
      </c>
      <c r="I17" s="122">
        <f>H17</f>
        <v>2.01E-2</v>
      </c>
    </row>
    <row r="18" spans="1:16" s="1" customFormat="1" ht="15.75" customHeight="1" x14ac:dyDescent="0.85">
      <c r="A18" s="12"/>
      <c r="B18" s="81" t="s">
        <v>258</v>
      </c>
      <c r="C18" s="21" t="s">
        <v>259</v>
      </c>
      <c r="D18" s="82" t="s">
        <v>54</v>
      </c>
      <c r="E18" s="84" t="s">
        <v>250</v>
      </c>
      <c r="F18" s="21" t="s">
        <v>13</v>
      </c>
      <c r="G18" s="93">
        <f>ROUND([1]DOF!G22,3)</f>
        <v>1.4999999999999999E-2</v>
      </c>
      <c r="H18" s="93">
        <f>ROUND([1]DOF!H22,3)</f>
        <v>1.4999999999999999E-2</v>
      </c>
      <c r="I18" s="94">
        <f>ROUND([1]DOF!I22,3)</f>
        <v>1.4999999999999999E-2</v>
      </c>
    </row>
    <row r="19" spans="1:16" s="1" customFormat="1" ht="15.75" customHeight="1" thickBot="1" x14ac:dyDescent="0.9">
      <c r="A19" s="12"/>
      <c r="B19" s="95" t="s">
        <v>260</v>
      </c>
      <c r="C19" s="96" t="s">
        <v>22</v>
      </c>
      <c r="D19" s="97" t="s">
        <v>54</v>
      </c>
      <c r="E19" s="98"/>
      <c r="F19" s="96" t="s">
        <v>13</v>
      </c>
      <c r="G19" s="99">
        <f>[1]DOF!G23</f>
        <v>2.1999999999999999E-2</v>
      </c>
      <c r="H19" s="99">
        <f>[1]DOF!H23</f>
        <v>2.1999999999999999E-2</v>
      </c>
      <c r="I19" s="100">
        <f>[1]DOF!I23</f>
        <v>2.1999999999999999E-2</v>
      </c>
    </row>
    <row r="20" spans="1:16" s="1" customFormat="1" ht="15.75" customHeight="1" thickBot="1" x14ac:dyDescent="0.9">
      <c r="A20" s="12"/>
      <c r="B20" s="101"/>
      <c r="C20" s="101"/>
      <c r="D20" s="102"/>
      <c r="E20" s="103"/>
      <c r="F20" s="101"/>
      <c r="G20" s="104"/>
      <c r="H20" s="104"/>
      <c r="I20" s="104"/>
    </row>
    <row r="21" spans="1:16" s="1" customFormat="1" ht="15.75" customHeight="1" x14ac:dyDescent="0.85">
      <c r="A21" s="12"/>
      <c r="B21" s="105" t="s">
        <v>261</v>
      </c>
      <c r="C21" s="106" t="s">
        <v>262</v>
      </c>
      <c r="D21" s="107" t="s">
        <v>263</v>
      </c>
      <c r="E21" s="106" t="s">
        <v>243</v>
      </c>
      <c r="F21" s="106" t="s">
        <v>245</v>
      </c>
      <c r="G21" s="108">
        <f>[1]DOF!G25</f>
        <v>170.96</v>
      </c>
      <c r="H21" s="108">
        <f>[1]DOF!H25</f>
        <v>173.84</v>
      </c>
      <c r="I21" s="109">
        <f>[1]DOF!I25</f>
        <v>175.16</v>
      </c>
    </row>
    <row r="22" spans="1:16" s="1" customFormat="1" ht="15.75" customHeight="1" x14ac:dyDescent="0.85">
      <c r="A22" s="12"/>
      <c r="B22" s="81" t="s">
        <v>264</v>
      </c>
      <c r="C22" s="21" t="s">
        <v>265</v>
      </c>
      <c r="D22" s="110" t="s">
        <v>263</v>
      </c>
      <c r="E22" s="21" t="s">
        <v>266</v>
      </c>
      <c r="F22" s="21" t="s">
        <v>245</v>
      </c>
      <c r="G22" s="27">
        <f>[1]DOF!G26</f>
        <v>128.22</v>
      </c>
      <c r="H22" s="27">
        <f>[1]DOF!H26</f>
        <v>130.38</v>
      </c>
      <c r="I22" s="83">
        <f>[1]DOF!I26</f>
        <v>131.37</v>
      </c>
    </row>
    <row r="23" spans="1:16" s="1" customFormat="1" ht="15.75" customHeight="1" x14ac:dyDescent="0.85">
      <c r="A23" s="12"/>
      <c r="B23" s="81" t="s">
        <v>267</v>
      </c>
      <c r="C23" s="21" t="s">
        <v>268</v>
      </c>
      <c r="D23" s="110" t="s">
        <v>263</v>
      </c>
      <c r="E23" s="21" t="s">
        <v>269</v>
      </c>
      <c r="F23" s="21" t="s">
        <v>270</v>
      </c>
      <c r="G23" s="27">
        <f>[1]DOF!G27</f>
        <v>12.99</v>
      </c>
      <c r="H23" s="27">
        <f>[1]DOF!H27</f>
        <v>13.38</v>
      </c>
      <c r="I23" s="83">
        <f>[1]DOF!I27</f>
        <v>16.41</v>
      </c>
    </row>
    <row r="24" spans="1:16" s="1" customFormat="1" ht="15.75" customHeight="1" thickBot="1" x14ac:dyDescent="0.9">
      <c r="A24" s="12"/>
      <c r="B24" s="111" t="s">
        <v>271</v>
      </c>
      <c r="C24" s="112" t="s">
        <v>272</v>
      </c>
      <c r="D24" s="113" t="s">
        <v>263</v>
      </c>
      <c r="E24" s="96" t="s">
        <v>273</v>
      </c>
      <c r="F24" s="96" t="s">
        <v>270</v>
      </c>
      <c r="G24" s="114">
        <f>[1]DOF!G28</f>
        <v>7.43</v>
      </c>
      <c r="H24" s="114">
        <f>[1]DOF!H28</f>
        <v>7.38</v>
      </c>
      <c r="I24" s="115">
        <f>[1]DOF!I28</f>
        <v>4.57</v>
      </c>
    </row>
    <row r="25" spans="1:16" s="1" customFormat="1" ht="15.75" customHeight="1" thickBot="1" x14ac:dyDescent="0.9">
      <c r="A25" s="12"/>
      <c r="B25" s="116"/>
      <c r="C25" s="116"/>
      <c r="D25" s="117"/>
      <c r="E25" s="101"/>
      <c r="F25" s="101"/>
      <c r="G25" s="118"/>
      <c r="H25" s="118"/>
      <c r="I25" s="118"/>
    </row>
    <row r="26" spans="1:16" s="1" customFormat="1" ht="15.75" customHeight="1" x14ac:dyDescent="0.85">
      <c r="A26" s="12"/>
      <c r="B26" s="105" t="s">
        <v>274</v>
      </c>
      <c r="C26" s="106" t="s">
        <v>265</v>
      </c>
      <c r="D26" s="107" t="s">
        <v>263</v>
      </c>
      <c r="E26" s="106" t="s">
        <v>275</v>
      </c>
      <c r="F26" s="106" t="s">
        <v>276</v>
      </c>
      <c r="G26" s="108">
        <f>[1]DOF!G30</f>
        <v>131.1</v>
      </c>
      <c r="H26" s="108">
        <f>[1]DOF!H30</f>
        <v>133.31</v>
      </c>
      <c r="I26" s="109">
        <f>[1]DOF!I30</f>
        <v>134.33000000000001</v>
      </c>
      <c r="P26"/>
    </row>
    <row r="27" spans="1:16" s="1" customFormat="1" ht="15.75" customHeight="1" x14ac:dyDescent="0.85">
      <c r="A27" s="12"/>
      <c r="B27" s="81" t="s">
        <v>277</v>
      </c>
      <c r="C27" s="21" t="s">
        <v>268</v>
      </c>
      <c r="D27" s="110" t="s">
        <v>263</v>
      </c>
      <c r="E27" s="21" t="s">
        <v>269</v>
      </c>
      <c r="F27" s="21" t="s">
        <v>278</v>
      </c>
      <c r="G27" s="27">
        <f>[1]DOF!G31</f>
        <v>13.29</v>
      </c>
      <c r="H27" s="27">
        <f>[1]DOF!H31</f>
        <v>13.69</v>
      </c>
      <c r="I27" s="83">
        <f>[1]DOF!I31</f>
        <v>16.78</v>
      </c>
    </row>
    <row r="28" spans="1:16" s="1" customFormat="1" ht="15.75" customHeight="1" thickBot="1" x14ac:dyDescent="0.9">
      <c r="A28" s="12"/>
      <c r="B28" s="111" t="s">
        <v>279</v>
      </c>
      <c r="C28" s="112" t="s">
        <v>272</v>
      </c>
      <c r="D28" s="113" t="s">
        <v>263</v>
      </c>
      <c r="E28" s="96" t="s">
        <v>273</v>
      </c>
      <c r="F28" s="96" t="s">
        <v>278</v>
      </c>
      <c r="G28" s="114">
        <f>[1]DOF!G32</f>
        <v>7.6</v>
      </c>
      <c r="H28" s="114">
        <f>[1]DOF!H32</f>
        <v>7.56</v>
      </c>
      <c r="I28" s="115">
        <f>[1]DOF!I32</f>
        <v>4.67</v>
      </c>
      <c r="J28" s="41"/>
    </row>
    <row r="29" spans="1:16" x14ac:dyDescent="0.5">
      <c r="A29" s="36"/>
      <c r="B29" s="36"/>
      <c r="C29" s="36"/>
      <c r="D29" s="36"/>
      <c r="E29" s="36"/>
      <c r="F29" s="36"/>
      <c r="G29" s="36"/>
      <c r="H29" s="36"/>
      <c r="I29" s="36"/>
    </row>
    <row r="30" spans="1:16" s="1" customFormat="1" ht="11.05" customHeight="1" x14ac:dyDescent="0.85">
      <c r="A30" s="8"/>
      <c r="B30" s="8"/>
      <c r="C30" s="8"/>
      <c r="D30" s="8"/>
      <c r="E30" s="8"/>
      <c r="F30" s="8"/>
      <c r="G30" s="9"/>
      <c r="H30" s="9"/>
      <c r="I30" s="9"/>
    </row>
    <row r="31" spans="1:16" ht="19.5" customHeight="1" x14ac:dyDescent="0.5">
      <c r="A31" s="61"/>
      <c r="B31" s="61"/>
      <c r="C31" s="61"/>
      <c r="D31" s="61"/>
      <c r="E31" s="61"/>
      <c r="F31" s="61"/>
      <c r="G31" s="61"/>
      <c r="H31" s="61"/>
      <c r="I31" s="61"/>
    </row>
    <row r="33" spans="1:10" x14ac:dyDescent="0.5">
      <c r="B33" s="119" t="s">
        <v>280</v>
      </c>
    </row>
    <row r="34" spans="1:10" x14ac:dyDescent="0.5">
      <c r="B34" s="120" t="s">
        <v>281</v>
      </c>
    </row>
    <row r="35" spans="1:10" x14ac:dyDescent="0.5">
      <c r="B35" s="66" t="s">
        <v>282</v>
      </c>
    </row>
    <row r="37" spans="1:10" x14ac:dyDescent="0.5">
      <c r="B37" s="119" t="s">
        <v>123</v>
      </c>
    </row>
    <row r="38" spans="1:10" x14ac:dyDescent="0.5">
      <c r="B38" s="63" t="s">
        <v>124</v>
      </c>
    </row>
    <row r="39" spans="1:10" x14ac:dyDescent="0.5">
      <c r="B39" s="64" t="s">
        <v>125</v>
      </c>
    </row>
    <row r="40" spans="1:10" x14ac:dyDescent="0.5">
      <c r="B40" s="65"/>
    </row>
    <row r="41" spans="1:10" s="2" customFormat="1" x14ac:dyDescent="0.5">
      <c r="A41" s="41"/>
      <c r="B41" s="68" t="s">
        <v>283</v>
      </c>
      <c r="C41" s="41"/>
      <c r="D41" s="41"/>
      <c r="E41" s="41"/>
      <c r="F41" s="41"/>
      <c r="H41" s="41"/>
      <c r="I41" s="41"/>
      <c r="J41" s="41"/>
    </row>
    <row r="42" spans="1:10" x14ac:dyDescent="0.5">
      <c r="B42" s="64" t="s">
        <v>127</v>
      </c>
    </row>
    <row r="43" spans="1:10" x14ac:dyDescent="0.5">
      <c r="B43" s="68"/>
    </row>
    <row r="44" spans="1:10" x14ac:dyDescent="0.5">
      <c r="B44" s="68"/>
    </row>
    <row r="45" spans="1:10" x14ac:dyDescent="0.5">
      <c r="B45" s="68"/>
    </row>
    <row r="46" spans="1:10" x14ac:dyDescent="0.5">
      <c r="B46" s="68"/>
    </row>
    <row r="47" spans="1:10" x14ac:dyDescent="0.5">
      <c r="B47" s="68"/>
    </row>
  </sheetData>
  <hyperlinks>
    <hyperlink ref="B39" r:id="rId1"/>
    <hyperlink ref="B42" r:id="rId2"/>
  </hyperlinks>
  <pageMargins left="0.5" right="0.5" top="0.5" bottom="0.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NYC Inputs</vt:lpstr>
      <vt:lpstr>GHIJ Inputs</vt:lpstr>
      <vt:lpstr>NYCA Inputs</vt:lpstr>
      <vt:lpstr>DOF NYC</vt:lpstr>
      <vt:lpstr>DOF G-J</vt:lpstr>
      <vt:lpstr>GHIJ_Inputs</vt:lpstr>
      <vt:lpstr>GHIJ_Inputs_lines</vt:lpstr>
      <vt:lpstr>NYC_Inputs</vt:lpstr>
      <vt:lpstr>NYC_Inputs_lines</vt:lpstr>
      <vt:lpstr>NYCA_Inputs</vt:lpstr>
      <vt:lpstr>NYCA_Inputs_lines</vt:lpstr>
    </vt:vector>
  </TitlesOfParts>
  <Company>NYISO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Atkinson, Travis</dc:creator>
  <cp:lastModifiedBy>Atkinson, Travis</cp:lastModifiedBy>
  <dcterms:created xsi:type="dcterms:W3CDTF">2020-12-22T15:44:22Z</dcterms:created>
  <dcterms:modified xsi:type="dcterms:W3CDTF">2020-12-23T00:13:17Z</dcterms:modified>
</cp:coreProperties>
</file>